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3\Desktop\Ako se prebacuje na novo racunalo\Kristina\Izvještaj o trošenju\Izvještaj o trošenju\2026-04\"/>
    </mc:Choice>
  </mc:AlternateContent>
  <xr:revisionPtr revIDLastSave="0" documentId="13_ncr:1_{A4CB04B2-DEE2-43A9-8FF2-544866F6F5A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Kategorija 1" sheetId="1" r:id="rId1"/>
    <sheet name="Kategorija 2" sheetId="2" r:id="rId2"/>
  </sheets>
  <definedNames>
    <definedName name="_xlnm._FilterDatabase" localSheetId="0" hidden="1">'Kategorija 1'!$B$8:$I$190</definedName>
    <definedName name="_xlnm.Print_Area" localSheetId="0">'Kategorija 1'!$A:$I</definedName>
    <definedName name="_xlnm.Print_Area" localSheetId="1">'Kategorija 2'!$A:$J</definedName>
    <definedName name="_xlnm.Print_Titles" localSheetId="0">'Kategorija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G22" i="2" s="1"/>
  <c r="G7" i="2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0" i="1"/>
  <c r="G191" i="1"/>
  <c r="G135" i="1"/>
  <c r="G128" i="1"/>
  <c r="G129" i="1"/>
  <c r="G107" i="1"/>
  <c r="G101" i="1"/>
  <c r="G52" i="1"/>
  <c r="G26" i="1"/>
</calcChain>
</file>

<file path=xl/sharedStrings.xml><?xml version="1.0" encoding="utf-8"?>
<sst xmlns="http://schemas.openxmlformats.org/spreadsheetml/2006/main" count="1141" uniqueCount="420">
  <si>
    <t>PLAĆENE OBVEZE PREMA DOBAVLJAČIMA U PERIODU OD 01.04.2026 DO 30.04.2026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</si>
  <si>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</si>
  <si>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</si>
  <si>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</si>
  <si>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</si>
  <si>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</si>
  <si>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</si>
  <si>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</si>
  <si>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</si>
  <si>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</si>
  <si>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</si>
  <si>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</si>
  <si>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</si>
  <si>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</si>
  <si>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</si>
  <si>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ADRENALIN PARK D.O.O.</t>
  </si>
  <si>
    <t>53605679214</t>
  </si>
  <si>
    <t>3232</t>
  </si>
  <si>
    <t>Usluge tekućeg i investicijskog održavanja</t>
  </si>
  <si>
    <t>ALFAMEDIC D.O.O.</t>
  </si>
  <si>
    <t>85989170405</t>
  </si>
  <si>
    <t>Zagreb-Sloboština</t>
  </si>
  <si>
    <t>AUTO HOLETIĆ D.O.O.</t>
  </si>
  <si>
    <t>78653954953</t>
  </si>
  <si>
    <t>Velika Gorica</t>
  </si>
  <si>
    <t>AX -SOLING žELJEZARIJA</t>
  </si>
  <si>
    <t>93866827970</t>
  </si>
  <si>
    <t>3221</t>
  </si>
  <si>
    <t>Uredski materijal i ostali materijalni rashodi</t>
  </si>
  <si>
    <t>AXON LAB D.O.O.</t>
  </si>
  <si>
    <t>81139469054</t>
  </si>
  <si>
    <t>3236</t>
  </si>
  <si>
    <t>Zdravstvene i veterinarske usluge</t>
  </si>
  <si>
    <t>BAUHAUS-ZAGREB K.D.</t>
  </si>
  <si>
    <t>71642207963</t>
  </si>
  <si>
    <t>3224</t>
  </si>
  <si>
    <t>Materijal i dijelovi za tekuće i investicijsko održavanje</t>
  </si>
  <si>
    <t>BECKMAN  COULTER D.O.O.</t>
  </si>
  <si>
    <t>46191202403</t>
  </si>
  <si>
    <t>3251</t>
  </si>
  <si>
    <t>Rashodi po osnovi utroška lijekova i potrošnog medicinskog materijala</t>
  </si>
  <si>
    <t>BISERNICA D.O.O.</t>
  </si>
  <si>
    <t>38493874376</t>
  </si>
  <si>
    <t>BLAŽENKA PAVIČIĆ, dentalni tehničar.</t>
  </si>
  <si>
    <t>98048812832</t>
  </si>
  <si>
    <t>BLUEMONT D.O.O. ZA TRGOVINU I USLUGE</t>
  </si>
  <si>
    <t>54895392358</t>
  </si>
  <si>
    <t>BTL Medical Technologies d.o.o.</t>
  </si>
  <si>
    <t>88563615601</t>
  </si>
  <si>
    <t>4224</t>
  </si>
  <si>
    <t>Medicinska i laboratorijska oprema</t>
  </si>
  <si>
    <t>BTM GLOBAL D.O.O.</t>
  </si>
  <si>
    <t>60782317916</t>
  </si>
  <si>
    <t>BUFFET K VILIMU</t>
  </si>
  <si>
    <t>66317826842</t>
  </si>
  <si>
    <t>3293</t>
  </si>
  <si>
    <t>Reprezentacija</t>
  </si>
  <si>
    <t xml:space="preserve">CERTITUDO PARTNER D.O.O.      </t>
  </si>
  <si>
    <t>41358203921</t>
  </si>
  <si>
    <t>COPYREKLAM D.O.O.</t>
  </si>
  <si>
    <t>34881205203</t>
  </si>
  <si>
    <t>Zaprešić</t>
  </si>
  <si>
    <t>DELFORM d.o.o.</t>
  </si>
  <si>
    <t>38852319575</t>
  </si>
  <si>
    <t>DEMS LIFT D.O.O.</t>
  </si>
  <si>
    <t>16252130565</t>
  </si>
  <si>
    <t>DENTALGRUPA D.O.O.</t>
  </si>
  <si>
    <t>71195778014</t>
  </si>
  <si>
    <t>DENTALN CENTAR VUKIĆ D.O.O. ZA USLUGE U ZDRAVSTVU.</t>
  </si>
  <si>
    <t>40218892390</t>
  </si>
  <si>
    <t>DENTALNA STANICA J.D.O.O.</t>
  </si>
  <si>
    <t>72652256326</t>
  </si>
  <si>
    <t>Velika Mlaka</t>
  </si>
  <si>
    <t>DENTALNI LABARATORIJ ADRIJANA PAŠALIĆ, DEN.TEH., ZAGREB,BEDNJANSKA 6.</t>
  </si>
  <si>
    <t>80333228816</t>
  </si>
  <si>
    <t>DENTALNI LABORATORIJ IVAN GRGEK, DENTALNI TEHNIČAR, ZAGREB, I. POLJANI.</t>
  </si>
  <si>
    <t>84234665108</t>
  </si>
  <si>
    <t>DENTALNI LABORATORIJ NADIN KATADŽIĆ, DENTALNI TEHNIČAR</t>
  </si>
  <si>
    <t>77959870435</t>
  </si>
  <si>
    <t>DOMESTICUS D.O.O.</t>
  </si>
  <si>
    <t>84824796975</t>
  </si>
  <si>
    <t>Bapska</t>
  </si>
  <si>
    <t>DOPROJEKTA D.O.O.</t>
  </si>
  <si>
    <t>93244382346</t>
  </si>
  <si>
    <t>Vinkovci</t>
  </si>
  <si>
    <t>3237</t>
  </si>
  <si>
    <t>Intelektualne i osobne usluge</t>
  </si>
  <si>
    <t>DR. STOJANOVIĆ-ŠPEHAR STANISLAVA</t>
  </si>
  <si>
    <t>07059901854</t>
  </si>
  <si>
    <t>4221</t>
  </si>
  <si>
    <t>Uredska oprema i namještaj</t>
  </si>
  <si>
    <t>DUBRAVKA JAŠEK - MEDICINSKO-BIOKEMIJSKI LABORATORIJ DUBRAVKA JAŠEK</t>
  </si>
  <si>
    <t>26714795804</t>
  </si>
  <si>
    <t>ED BOREL D.O.O.</t>
  </si>
  <si>
    <t>69486461901</t>
  </si>
  <si>
    <t>3238</t>
  </si>
  <si>
    <t>Računalne usluge</t>
  </si>
  <si>
    <t xml:space="preserve">EKOCIJAN  ZAGREB              </t>
  </si>
  <si>
    <t>37698275226</t>
  </si>
  <si>
    <t>3234</t>
  </si>
  <si>
    <t>Komunalne usluge</t>
  </si>
  <si>
    <t>EKOTEH  DOZIMETRIJA DOO</t>
  </si>
  <si>
    <t>44716804217</t>
  </si>
  <si>
    <t xml:space="preserve">EKSPERT D.O.O.                          </t>
  </si>
  <si>
    <t>50542907850</t>
  </si>
  <si>
    <t>4511</t>
  </si>
  <si>
    <t xml:space="preserve">Dodatna ulaganja na građevinskim objektima                                      </t>
  </si>
  <si>
    <t>ELEKTRONIČKI RAČUNI d.o.o:</t>
  </si>
  <si>
    <t>42889250808</t>
  </si>
  <si>
    <t>3431</t>
  </si>
  <si>
    <t xml:space="preserve">Bankarske usluge i usluge platnog prometa                                       </t>
  </si>
  <si>
    <t>EPM-COMPUTER-SERVIS INF.OPREME</t>
  </si>
  <si>
    <t>88365876000</t>
  </si>
  <si>
    <t>ERGOVISION d.o.o.</t>
  </si>
  <si>
    <t>61423865425</t>
  </si>
  <si>
    <t>ERICSSON NIKOLA 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</si>
  <si>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</si>
  <si>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</si>
  <si>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</si>
  <si>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</si>
  <si>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</si>
  <si>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</si>
  <si>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EUROPLAMEN d.o.o.</t>
  </si>
  <si>
    <t>69942917335</t>
  </si>
  <si>
    <t>Samobor</t>
  </si>
  <si>
    <t>FESTTA D.O.O.</t>
  </si>
  <si>
    <t>38019717425</t>
  </si>
  <si>
    <t>FIDIFARM D.O.O.</t>
  </si>
  <si>
    <t>84752155355</t>
  </si>
  <si>
    <t>Bestovje</t>
  </si>
  <si>
    <t>3222</t>
  </si>
  <si>
    <t>Materijal i sirovine</t>
  </si>
  <si>
    <t>FINANCIJSKA AGENCIJA</t>
  </si>
  <si>
    <t>85821130368</t>
  </si>
  <si>
    <t xml:space="preserve">FIZIOART VL.IVANA ZAGORŠĆAK   </t>
  </si>
  <si>
    <t>77560299308</t>
  </si>
  <si>
    <t>Krapinske Toplice</t>
  </si>
  <si>
    <t>FLIBA D.O.O.</t>
  </si>
  <si>
    <t>30777726033</t>
  </si>
  <si>
    <t>Lučko</t>
  </si>
  <si>
    <t>4225</t>
  </si>
  <si>
    <t>Instrumenti i uređaji</t>
  </si>
  <si>
    <t>FOND PRIČUVE STAM.ZGRADA ,KLAIĆEVA 44</t>
  </si>
  <si>
    <t>63126032936</t>
  </si>
  <si>
    <t>GAJETA D.O.O.</t>
  </si>
  <si>
    <t>38448070359</t>
  </si>
  <si>
    <t>GLINA PROMET d.o.o.</t>
  </si>
  <si>
    <t>10489645447</t>
  </si>
  <si>
    <t>Glina</t>
  </si>
  <si>
    <t>GOOGLE CLOUD EMEA LIMITED</t>
  </si>
  <si>
    <t>IE3668997OH</t>
  </si>
  <si>
    <t>DUBLIN, IRSKA</t>
  </si>
  <si>
    <t>GRAD ZAGREB</t>
  </si>
  <si>
    <t>61817894937</t>
  </si>
  <si>
    <t>3223</t>
  </si>
  <si>
    <t>Energija</t>
  </si>
  <si>
    <t>GRADSKA PLINARA ZAGREB-OPSKRBA D.O.O.</t>
  </si>
  <si>
    <t>74364571096</t>
  </si>
  <si>
    <t>GRADSKO STAMBENO KOMUNALNO GOSPODARSTVO D.O.O.</t>
  </si>
  <si>
    <t>HEP ELEKTRA D.O.O.</t>
  </si>
  <si>
    <t>43965974818</t>
  </si>
  <si>
    <t xml:space="preserve">HEP TOPLINARSTVO D.O.O.       </t>
  </si>
  <si>
    <t>15907062900</t>
  </si>
  <si>
    <t>HLZ</t>
  </si>
  <si>
    <t>60192951611</t>
  </si>
  <si>
    <t>HP D.D.</t>
  </si>
  <si>
    <t>87311810356</t>
  </si>
  <si>
    <t>HRT</t>
  </si>
  <si>
    <t>68419124305</t>
  </si>
  <si>
    <t>3299</t>
  </si>
  <si>
    <t>Ostali nespomenuti rashodi poslovanja</t>
  </si>
  <si>
    <t>HRVATSKA KOMORA DENTALNE MEDICINE</t>
  </si>
  <si>
    <t>24858915082</t>
  </si>
  <si>
    <t>HŽ INFRASTRUKTURA d.o.o.</t>
  </si>
  <si>
    <t>39901919995</t>
  </si>
  <si>
    <t>3433</t>
  </si>
  <si>
    <t>Zatezne kamate</t>
  </si>
  <si>
    <t>IGEA D.O.O.</t>
  </si>
  <si>
    <t>05954000808</t>
  </si>
  <si>
    <t>Varaždin</t>
  </si>
  <si>
    <t>IN2 D.O.O.</t>
  </si>
  <si>
    <t>68195665956</t>
  </si>
  <si>
    <t>INA-INDUSTRIJA NAFTE D.D.</t>
  </si>
  <si>
    <t>27759560625</t>
  </si>
  <si>
    <t>INFOMEDIAOFFICE d.o.o.</t>
  </si>
  <si>
    <t>91778750999</t>
  </si>
  <si>
    <t>INTERDENT</t>
  </si>
  <si>
    <t>05839326590</t>
  </si>
  <si>
    <t>Sveta Nedelja</t>
  </si>
  <si>
    <t>JA-TOM J.D.O.O.</t>
  </si>
  <si>
    <t>10776940272</t>
  </si>
  <si>
    <t>JAVNI BILJEŽNIK T.MATIJEVIĆ</t>
  </si>
  <si>
    <t>59120778948</t>
  </si>
  <si>
    <t>3295</t>
  </si>
  <si>
    <t xml:space="preserve">Pristojbe i naknade                                                             </t>
  </si>
  <si>
    <t>JTH COSTABELLA D.O.O.</t>
  </si>
  <si>
    <t>63643192932</t>
  </si>
  <si>
    <t>KARL DIETZ KIJEVO d.o.o.</t>
  </si>
  <si>
    <t>87198948864</t>
  </si>
  <si>
    <t>Kijevo</t>
  </si>
  <si>
    <t>KAUFLAND Hrvatska k.d.</t>
  </si>
  <si>
    <t>47432874968</t>
  </si>
  <si>
    <t>KENES INTERNATIONAL ORGANIZERS OF CONGRESSES LTD</t>
  </si>
  <si>
    <t/>
  </si>
  <si>
    <t xml:space="preserve">KONČAR ELEKTROINDUSTRIJA D.D.           </t>
  </si>
  <si>
    <t>45050126417</t>
  </si>
  <si>
    <t>KOPITEHNA D.O.O.</t>
  </si>
  <si>
    <t>12585203084</t>
  </si>
  <si>
    <t>KVANTUM-TIM D.O.O.</t>
  </si>
  <si>
    <t>56616753620</t>
  </si>
  <si>
    <t>3225</t>
  </si>
  <si>
    <t>Sitni inventar i autogume</t>
  </si>
  <si>
    <t>LEXPERA D.O.O.</t>
  </si>
  <si>
    <t>79506290597</t>
  </si>
  <si>
    <t>LIMES PLUS D.O.O.</t>
  </si>
  <si>
    <t>57560191883</t>
  </si>
  <si>
    <t>LOCUM TRADE DOO</t>
  </si>
  <si>
    <t>49576390857</t>
  </si>
  <si>
    <t xml:space="preserve">MAGIRIS D.O.O.                </t>
  </si>
  <si>
    <t>40560536631</t>
  </si>
  <si>
    <t>MAKROMIKRO GRUPA d.o.o.</t>
  </si>
  <si>
    <t>50467974870</t>
  </si>
  <si>
    <t xml:space="preserve">MAMM d.o.o.                   </t>
  </si>
  <si>
    <t>52599776564</t>
  </si>
  <si>
    <t xml:space="preserve">MANODENT D.O.O.               </t>
  </si>
  <si>
    <t>20951181107</t>
  </si>
  <si>
    <t>Bregana</t>
  </si>
  <si>
    <t>MCS GRUPA D.O.O.</t>
  </si>
  <si>
    <t>04355267582</t>
  </si>
  <si>
    <t>MEDIA D.O.O.</t>
  </si>
  <si>
    <t>96725652983</t>
  </si>
  <si>
    <t>MEDICAL INTERTRADE D.O.O.</t>
  </si>
  <si>
    <t>04492664153</t>
  </si>
  <si>
    <t>MEDICINA-PROMET d.o.o.</t>
  </si>
  <si>
    <t>89990147407</t>
  </si>
  <si>
    <t>Zagreb-Dubrava</t>
  </si>
  <si>
    <t>MEDICINSKI FAKULTET ZAGREB</t>
  </si>
  <si>
    <t>45001686598</t>
  </si>
  <si>
    <t>MEDICOM D.O.O.</t>
  </si>
  <si>
    <t>35239633369</t>
  </si>
  <si>
    <t>MEDIKA D.D.</t>
  </si>
  <si>
    <t>94818858923</t>
  </si>
  <si>
    <t>MEDI-LAB d.o.o.</t>
  </si>
  <si>
    <t>77804145433</t>
  </si>
  <si>
    <t>MEDIX-RAY D.O.O.</t>
  </si>
  <si>
    <t>59012038405</t>
  </si>
  <si>
    <t>MEL-MEDIKAL D.O.O.</t>
  </si>
  <si>
    <t>56652283184</t>
  </si>
  <si>
    <t>MES D.O.O.</t>
  </si>
  <si>
    <t>07701805862</t>
  </si>
  <si>
    <t>MESSER CROATIA PLIN D.O.O.</t>
  </si>
  <si>
    <t>32179081874</t>
  </si>
  <si>
    <t xml:space="preserve">METAL GAL D.O.O.              </t>
  </si>
  <si>
    <t>29747794887</t>
  </si>
  <si>
    <t>MICROTEAM D.O.O.</t>
  </si>
  <si>
    <t>57375677395</t>
  </si>
  <si>
    <t>MODEL-EDUCA D.O.O.</t>
  </si>
  <si>
    <t>75261823939</t>
  </si>
  <si>
    <t>NAKLADA SLAP D.O.O.</t>
  </si>
  <si>
    <t>70108447975</t>
  </si>
  <si>
    <t>JASTREBARSKO</t>
  </si>
  <si>
    <t>NARODNE NOVINE ZAGREB</t>
  </si>
  <si>
    <t>64546066176</t>
  </si>
  <si>
    <t>NASTAVNI ZAVOD ZA JAVNO ZDRAVSTVO DR. ANDRIJA ŠTAMPAR</t>
  </si>
  <si>
    <t>33392005961</t>
  </si>
  <si>
    <t>NATURPRODUKT D.O.O.</t>
  </si>
  <si>
    <t>90507671771</t>
  </si>
  <si>
    <t>NIROSTA D.O.O.</t>
  </si>
  <si>
    <t>82823351319</t>
  </si>
  <si>
    <t>Osijek</t>
  </si>
  <si>
    <t>NOVODENT D.O.O. veleprodaja i maloprodaja medicinskih proizvoda</t>
  </si>
  <si>
    <t>05021776835</t>
  </si>
  <si>
    <t>Matulji</t>
  </si>
  <si>
    <t>NUGRAD D.O.O. ZA TRGOVINU I GRADITELJSTVO</t>
  </si>
  <si>
    <t>69613429051</t>
  </si>
  <si>
    <t>ODVJETNICA SNJEŽANA POSAVEC MITROV</t>
  </si>
  <si>
    <t>33604458001</t>
  </si>
  <si>
    <t>ODVJETNIK TINA ČEMERIKA</t>
  </si>
  <si>
    <t>29204819679</t>
  </si>
  <si>
    <t>OKTAL PHARMA D.O.O.</t>
  </si>
  <si>
    <t>30750621355</t>
  </si>
  <si>
    <t>OTVORENI UM D.O.O.</t>
  </si>
  <si>
    <t>96298212463</t>
  </si>
  <si>
    <t>PEVEX D.D.</t>
  </si>
  <si>
    <t>73660371074</t>
  </si>
  <si>
    <t>PHARMA NET d.o.o.</t>
  </si>
  <si>
    <t>97352414319</t>
  </si>
  <si>
    <t>PHOENIX Farmacija d.o.o.</t>
  </si>
  <si>
    <t>36755252122</t>
  </si>
  <si>
    <t>PLAN PLUS D.O.O.</t>
  </si>
  <si>
    <t>27512198316</t>
  </si>
  <si>
    <t>PLAVI PERISTIL D.O.O.</t>
  </si>
  <si>
    <t>41162940017</t>
  </si>
  <si>
    <t>PRIMAT LOGISTIKA D.O.O.</t>
  </si>
  <si>
    <t>64645054565</t>
  </si>
  <si>
    <t>Hrvatski Leskovac</t>
  </si>
  <si>
    <t>PRIMAT RD D.O.O.</t>
  </si>
  <si>
    <t>03868412563</t>
  </si>
  <si>
    <t>PRIVATNA PRAKSA DENTALNOG LABORATORIJA IVAN PRAVICA, DENT.TEHNIČAR, ZA.</t>
  </si>
  <si>
    <t>39196970733</t>
  </si>
  <si>
    <t>PRIVATNA PRAKSA DENTALNOG LABORATORIJA LEJLA MERIPUšKOSKI.</t>
  </si>
  <si>
    <t>47352377366</t>
  </si>
  <si>
    <t>PRIVATNA PRAKSA ZUBOTEHNIČKOG LABORATORIJA DENIS BAĆANI.</t>
  </si>
  <si>
    <t>17526124017</t>
  </si>
  <si>
    <t>PRIVATNA PRAKSA ZUBOTEHNIČKOG LABORATORIJA KSENIJA ŠKRBINA YAMMINE, ZU.</t>
  </si>
  <si>
    <t>42249095785</t>
  </si>
  <si>
    <t>PRIVATNA PRAKSA ZUBOTEHNIČKOG LABORATORIJA MIRELA LUCARIĆ.</t>
  </si>
  <si>
    <t>50064624529</t>
  </si>
  <si>
    <t>PRIVATNA PRAKSA ZUBOTEHNIČKOG LABORATORIJA SANJA MART ZUBOTEHNIČARKA.</t>
  </si>
  <si>
    <t>63313973998</t>
  </si>
  <si>
    <t xml:space="preserve">PROSVJETA                     </t>
  </si>
  <si>
    <t>23366802564</t>
  </si>
  <si>
    <t>QA MED D.O.O.</t>
  </si>
  <si>
    <t>48726659247</t>
  </si>
  <si>
    <t>RIMI MONT</t>
  </si>
  <si>
    <t>71729310668</t>
  </si>
  <si>
    <t>RU-VE D.O.O.</t>
  </si>
  <si>
    <t>88470929840</t>
  </si>
  <si>
    <t>SANITARIA DENTAL d.o.o.</t>
  </si>
  <si>
    <t>30023990959</t>
  </si>
  <si>
    <t>SINTEGRAS D.O.O.</t>
  </si>
  <si>
    <t>47614296387</t>
  </si>
  <si>
    <t>SKVID D.O.O.</t>
  </si>
  <si>
    <t>27197549120</t>
  </si>
  <si>
    <t>SOLIS ROMANO d.o.o.</t>
  </si>
  <si>
    <t>30518965819</t>
  </si>
  <si>
    <t>SONABILIS D.O.O.</t>
  </si>
  <si>
    <t>83795461036</t>
  </si>
  <si>
    <t>SPERANZA D.O.O. TRAVEL AGENCY</t>
  </si>
  <si>
    <t>56831241098</t>
  </si>
  <si>
    <t>3211</t>
  </si>
  <si>
    <t xml:space="preserve">Službena putovanja                                                              </t>
  </si>
  <si>
    <t>STAKLO IVEK</t>
  </si>
  <si>
    <t>17194552146</t>
  </si>
  <si>
    <t>STUDENTSKI CENTAR U ZAGREBU</t>
  </si>
  <si>
    <t>22597784145</t>
  </si>
  <si>
    <t xml:space="preserve">SUPER BRAVA                   </t>
  </si>
  <si>
    <t>73952152805</t>
  </si>
  <si>
    <t>SUZANA LJUBEJ - MEDICINSKO BIOKEMIJSKI LABORATORIJ SUZANA LJUBEJ</t>
  </si>
  <si>
    <t>60756077300</t>
  </si>
  <si>
    <t>SVETI ROK D.O.O.</t>
  </si>
  <si>
    <t>36945428337</t>
  </si>
  <si>
    <t>ŠUMAN-UGOSTITELJSTVO</t>
  </si>
  <si>
    <t>17811659769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</si>
  <si>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</si>
  <si>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</si>
  <si>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</si>
  <si>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</si>
  <si>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</si>
  <si>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</si>
  <si>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TIP-ZAGREB D.O.O.</t>
  </si>
  <si>
    <t>36198195227</t>
  </si>
  <si>
    <t>TOKIĆ ZAGREB</t>
  </si>
  <si>
    <t>74867487620</t>
  </si>
  <si>
    <t>TOMISLAV BALIJA - "HORTON-INTERIJER"</t>
  </si>
  <si>
    <t>12951036007</t>
  </si>
  <si>
    <t>TRI D PRAONICA J.D.O.O.</t>
  </si>
  <si>
    <t>47107413163</t>
  </si>
  <si>
    <t>3239</t>
  </si>
  <si>
    <t>Ostale usluge</t>
  </si>
  <si>
    <t xml:space="preserve">TUČIĆ                         </t>
  </si>
  <si>
    <t>47921146584</t>
  </si>
  <si>
    <t>UNIQA osiguranje d.d.</t>
  </si>
  <si>
    <t>75665455333</t>
  </si>
  <si>
    <t>3292</t>
  </si>
  <si>
    <t>Premije osiguranja</t>
  </si>
  <si>
    <t>UPUZ</t>
  </si>
  <si>
    <t>32787730056</t>
  </si>
  <si>
    <t>3294</t>
  </si>
  <si>
    <t>Članarine i norme</t>
  </si>
  <si>
    <t>URIHO - ZAGREB</t>
  </si>
  <si>
    <t>77931216562</t>
  </si>
  <si>
    <t>3227</t>
  </si>
  <si>
    <t>Službena, radna i zaštitna odjeća i obuća</t>
  </si>
  <si>
    <t>VAMS TEC D.O.O. ZA TRGOV.USLUGE I PROIZVOD.</t>
  </si>
  <si>
    <t>84667924975</t>
  </si>
  <si>
    <t xml:space="preserve">VIDMAR ZULAB D.O.O.           </t>
  </si>
  <si>
    <t>88221359975</t>
  </si>
  <si>
    <t>VIK-DENTAL d.o.o.</t>
  </si>
  <si>
    <t>82797192152</t>
  </si>
  <si>
    <t xml:space="preserve">VODOOPSKRBA I ODVODNJA D.O.O. </t>
  </si>
  <si>
    <t>83416546499</t>
  </si>
  <si>
    <t>VUTEL d.o.o.</t>
  </si>
  <si>
    <t>61166480637</t>
  </si>
  <si>
    <t>ZAGREBAČKI HOLDING D.O.O. - PODRUŽNICA ČISTOĆA</t>
  </si>
  <si>
    <t>85584865987</t>
  </si>
  <si>
    <t>ZAGREBAČKI HOLDING D.O.O. PODRUŽNICA ROBNI TERMINALI ZAGREB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</si>
  <si>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</si>
  <si>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</si>
  <si>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</si>
  <si>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</si>
  <si>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</si>
  <si>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</si>
  <si>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3212</t>
  </si>
  <si>
    <t>Naknade za prijevoz, za rad na terenu i odvojeni život</t>
  </si>
  <si>
    <t>ZUBOTEHNIČKI LABORATORIJ VL. JANČIKIĆ ZVONIMIR.</t>
  </si>
  <si>
    <t>04821511465</t>
  </si>
  <si>
    <t>ZUBOTEHNIČKI LABORATORIJ, ANITA KLOBUČIĆ.</t>
  </si>
  <si>
    <t>86928731541</t>
  </si>
  <si>
    <t>ZUBOTEHNIČKI LABORATORIJ, VL. ARIJANA KRALJ.</t>
  </si>
  <si>
    <t>62569448285</t>
  </si>
  <si>
    <t>3213</t>
  </si>
  <si>
    <t>Stručno usavršavanje zaposlenika</t>
  </si>
  <si>
    <t xml:space="preserve">Službena putovanja  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</si>
  <si>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</si>
  <si>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</si>
  <si>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Ukupno Kategorija 1</t>
  </si>
  <si>
    <t>KATEGORIJA 2</t>
  </si>
  <si>
    <t>Plaće za redovan rad</t>
  </si>
  <si>
    <t>Plaće za prekovremeni rada</t>
  </si>
  <si>
    <t>Doprinosi za mirovinsko osiguranje za staž s povećanim trajanjem</t>
  </si>
  <si>
    <t>Doprinosi za zdravstveno osiguranje</t>
  </si>
  <si>
    <t>Ostali rashodi za zaposlene</t>
  </si>
  <si>
    <t>Službena putovanja</t>
  </si>
  <si>
    <t>Naknade za prijevoz</t>
  </si>
  <si>
    <t>Naknade za rad predstavničkih tijela</t>
  </si>
  <si>
    <t>Pristojbe i naknade</t>
  </si>
  <si>
    <t xml:space="preserve">Ostali nespomenuti rashodi poslovanja     </t>
  </si>
  <si>
    <t xml:space="preserve">Bankarske usluge i usluge platnog prometa    </t>
  </si>
  <si>
    <t>Ukupno  Kategorija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</si>
</sst>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sz val="7"/>
      <color rgb="FF000000"/>
      <name val="Arial Narrow"/>
    </font>
    <font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1"/>
      <name val="Calibri"/>
      <family val="2"/>
      <charset val="238"/>
    </font>
    <font>
      <sz val="7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70">
    <xf numFmtId="0" fontId="1" fillId="0" borderId="0" xfId="0" applyFont="1"/>
    <xf numFmtId="0" fontId="3" fillId="2" borderId="1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right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164" fontId="3" fillId="0" borderId="5" xfId="0" applyNumberFormat="1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164" fontId="3" fillId="0" borderId="2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2" xfId="0" applyFont="1" applyFill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5" xfId="0" applyFont="1" applyBorder="1" applyAlignment="1">
      <alignment horizontal="left" vertical="center" wrapText="1" readingOrder="1"/>
    </xf>
    <xf numFmtId="0" fontId="0" fillId="0" borderId="0" xfId="0"/>
    <xf numFmtId="0" fontId="6" fillId="0" borderId="0" xfId="0" applyFont="1"/>
    <xf numFmtId="4" fontId="0" fillId="0" borderId="0" xfId="0" applyNumberFormat="1"/>
    <xf numFmtId="0" fontId="8" fillId="0" borderId="1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1" fillId="0" borderId="7" xfId="0" applyFont="1" applyBorder="1"/>
    <xf numFmtId="0" fontId="1" fillId="0" borderId="8" xfId="0" applyFont="1" applyBorder="1"/>
    <xf numFmtId="0" fontId="9" fillId="0" borderId="9" xfId="0" applyFont="1" applyBorder="1" applyAlignment="1">
      <alignment horizontal="left" vertical="center"/>
    </xf>
    <xf numFmtId="0" fontId="6" fillId="0" borderId="0" xfId="1"/>
    <xf numFmtId="4" fontId="6" fillId="0" borderId="0" xfId="1" applyNumberFormat="1"/>
    <xf numFmtId="0" fontId="9" fillId="3" borderId="10" xfId="2" applyFont="1" applyFill="1" applyBorder="1" applyAlignment="1">
      <alignment vertical="center"/>
    </xf>
    <xf numFmtId="0" fontId="9" fillId="3" borderId="11" xfId="2" applyFont="1" applyFill="1" applyBorder="1" applyAlignment="1">
      <alignment vertical="center"/>
    </xf>
    <xf numFmtId="0" fontId="9" fillId="3" borderId="11" xfId="2" applyFont="1" applyFill="1" applyBorder="1" applyAlignment="1">
      <alignment horizontal="left" vertical="center"/>
    </xf>
    <xf numFmtId="0" fontId="11" fillId="3" borderId="11" xfId="2" applyFont="1" applyFill="1" applyBorder="1" applyAlignment="1">
      <alignment horizontal="right" vertical="center"/>
    </xf>
    <xf numFmtId="0" fontId="9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12" fillId="0" borderId="13" xfId="2" applyFont="1" applyBorder="1" applyAlignment="1">
      <alignment vertical="center"/>
    </xf>
    <xf numFmtId="0" fontId="13" fillId="0" borderId="11" xfId="2" applyFont="1" applyBorder="1" applyAlignment="1">
      <alignment vertical="top"/>
    </xf>
    <xf numFmtId="0" fontId="13" fillId="0" borderId="11" xfId="2" applyFont="1" applyBorder="1" applyAlignment="1">
      <alignment vertical="top" wrapText="1"/>
    </xf>
    <xf numFmtId="0" fontId="13" fillId="0" borderId="14" xfId="2" applyFont="1" applyBorder="1" applyAlignment="1">
      <alignment vertical="top" wrapText="1"/>
    </xf>
    <xf numFmtId="0" fontId="13" fillId="0" borderId="0" xfId="1" applyFont="1"/>
    <xf numFmtId="0" fontId="9" fillId="0" borderId="15" xfId="2" applyFont="1" applyBorder="1" applyAlignment="1">
      <alignment horizontal="left" vertical="center"/>
    </xf>
    <xf numFmtId="0" fontId="9" fillId="0" borderId="16" xfId="2" applyFont="1" applyBorder="1" applyAlignment="1">
      <alignment horizontal="left" vertical="center"/>
    </xf>
    <xf numFmtId="0" fontId="14" fillId="0" borderId="16" xfId="2" applyFont="1" applyBorder="1" applyAlignment="1">
      <alignment horizontal="left" vertical="center"/>
    </xf>
    <xf numFmtId="4" fontId="11" fillId="0" borderId="16" xfId="2" applyNumberFormat="1" applyFont="1" applyBorder="1" applyAlignment="1">
      <alignment horizontal="right" vertical="center"/>
    </xf>
    <xf numFmtId="0" fontId="9" fillId="0" borderId="17" xfId="2" applyFont="1" applyBorder="1" applyAlignment="1">
      <alignment horizontal="left" vertical="center"/>
    </xf>
    <xf numFmtId="0" fontId="9" fillId="0" borderId="18" xfId="2" applyFont="1" applyBorder="1" applyAlignment="1">
      <alignment horizontal="left" vertical="center"/>
    </xf>
    <xf numFmtId="0" fontId="9" fillId="0" borderId="19" xfId="2" applyFont="1" applyBorder="1" applyAlignment="1">
      <alignment horizontal="left" vertical="center"/>
    </xf>
    <xf numFmtId="0" fontId="14" fillId="0" borderId="19" xfId="2" applyFont="1" applyBorder="1" applyAlignment="1">
      <alignment horizontal="left" vertical="center"/>
    </xf>
    <xf numFmtId="4" fontId="11" fillId="0" borderId="19" xfId="2" applyNumberFormat="1" applyFont="1" applyBorder="1" applyAlignment="1">
      <alignment horizontal="right" vertical="center"/>
    </xf>
    <xf numFmtId="0" fontId="9" fillId="0" borderId="20" xfId="2" applyFont="1" applyBorder="1" applyAlignment="1">
      <alignment horizontal="left" vertical="center"/>
    </xf>
    <xf numFmtId="0" fontId="9" fillId="0" borderId="20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/>
    </xf>
    <xf numFmtId="0" fontId="9" fillId="0" borderId="21" xfId="2" applyFont="1" applyBorder="1" applyAlignment="1">
      <alignment horizontal="left" vertical="center"/>
    </xf>
    <xf numFmtId="0" fontId="14" fillId="0" borderId="21" xfId="2" applyFont="1" applyBorder="1" applyAlignment="1">
      <alignment horizontal="left" vertical="center"/>
    </xf>
    <xf numFmtId="4" fontId="11" fillId="0" borderId="21" xfId="2" applyNumberFormat="1" applyFont="1" applyBorder="1" applyAlignment="1">
      <alignment horizontal="right" vertical="center"/>
    </xf>
    <xf numFmtId="0" fontId="9" fillId="0" borderId="22" xfId="2" applyFont="1" applyBorder="1" applyAlignment="1">
      <alignment horizontal="left" vertical="center"/>
    </xf>
    <xf numFmtId="0" fontId="9" fillId="0" borderId="23" xfId="2" applyFont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9" fillId="0" borderId="25" xfId="2" applyFont="1" applyBorder="1" applyAlignment="1">
      <alignment horizontal="left" vertical="center"/>
    </xf>
    <xf numFmtId="0" fontId="9" fillId="0" borderId="26" xfId="2" applyFont="1" applyBorder="1" applyAlignment="1">
      <alignment horizontal="left" vertical="center"/>
    </xf>
    <xf numFmtId="0" fontId="14" fillId="0" borderId="26" xfId="2" applyFont="1" applyBorder="1" applyAlignment="1">
      <alignment horizontal="left" vertical="center"/>
    </xf>
    <xf numFmtId="4" fontId="11" fillId="0" borderId="26" xfId="2" applyNumberFormat="1" applyFont="1" applyBorder="1" applyAlignment="1">
      <alignment horizontal="right" vertical="center" wrapText="1"/>
    </xf>
    <xf numFmtId="0" fontId="9" fillId="0" borderId="26" xfId="2" applyFont="1" applyBorder="1" applyAlignment="1">
      <alignment horizontal="left" vertical="center" wrapText="1"/>
    </xf>
    <xf numFmtId="0" fontId="13" fillId="0" borderId="27" xfId="2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center" wrapText="1" readingOrder="1"/>
    </xf>
    <xf numFmtId="0" fontId="5" fillId="0" borderId="6" xfId="0" applyFont="1" applyBorder="1" applyAlignment="1">
      <alignment horizontal="left" vertical="center" wrapText="1" readingOrder="1"/>
    </xf>
  </cellXfs>
  <cellStyles count="3">
    <cellStyle name="Normal" xfId="0" builtinId="0"/>
    <cellStyle name="Normal 2" xfId="2" xr:uid="{D5C98B4B-87A4-485C-8905-0172312A7F1B}"/>
    <cellStyle name="Normalno 2 2" xfId="1" xr:uid="{0A6F771B-A5A9-487A-96CE-8C40915DED8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1"/>
  <sheetViews>
    <sheetView showGridLines="0" tabSelected="1" zoomScale="130" zoomScaleNormal="130" workbookViewId="0">
      <pane ySplit="5" topLeftCell="A6" activePane="bottomLeft" state="frozen"/>
      <selection pane="bottomLeft" activeCell="I1" sqref="A1:I1048576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85546875" bestFit="1" customWidth="1"/>
    <col min="8" max="8" width="4.85546875" customWidth="1"/>
    <col min="9" max="9" width="38.140625" customWidth="1"/>
    <col min="10" max="10" width="0" hidden="1" customWidth="1"/>
  </cols>
  <sheetData>
    <row r="1" spans="2:9" s="17" customFormat="1" x14ac:dyDescent="0.25">
      <c r="B1" s="18" t="s">
        <v>404</v>
      </c>
      <c r="C1" s="18"/>
      <c r="G1" s="19"/>
    </row>
    <row r="2" spans="2:9" s="17" customFormat="1" x14ac:dyDescent="0.25">
      <c r="B2" s="18" t="s">
        <v>405</v>
      </c>
      <c r="C2" s="18"/>
      <c r="G2" s="19"/>
    </row>
    <row r="3" spans="2:9" ht="18.75" customHeight="1" x14ac:dyDescent="0.25"/>
    <row r="4" spans="2:9" ht="14.25" customHeight="1" x14ac:dyDescent="0.25">
      <c r="B4" s="12" t="s">
        <v>0</v>
      </c>
      <c r="C4" s="13"/>
      <c r="D4" s="13"/>
      <c r="E4" s="13"/>
      <c r="F4" s="13"/>
      <c r="G4" s="13"/>
      <c r="H4" s="13"/>
      <c r="I4" s="13"/>
    </row>
    <row r="5" spans="2:9" ht="5.25" customHeight="1" x14ac:dyDescent="0.25"/>
    <row r="6" spans="2:9" ht="1.35" customHeight="1" x14ac:dyDescent="0.25"/>
    <row r="7" spans="2:9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14" t="s">
        <v>7</v>
      </c>
      <c r="I7" s="15"/>
    </row>
    <row r="8" spans="2:9" ht="18.2" customHeight="1" x14ac:dyDescent="0.25">
      <c r="B8" s="20" t="s">
        <v>8</v>
      </c>
      <c r="C8" s="21"/>
      <c r="D8" s="21"/>
      <c r="E8" s="21"/>
      <c r="F8" s="21"/>
      <c r="G8" s="21"/>
      <c r="H8" s="21"/>
      <c r="I8" s="22"/>
    </row>
    <row r="9" spans="2:9" x14ac:dyDescent="0.25">
      <c r="B9" s="5">
        <v>1</v>
      </c>
      <c r="C9" s="6" t="s">
        <v>9</v>
      </c>
      <c r="D9" s="6" t="s">
        <v>10</v>
      </c>
      <c r="E9" s="7" t="s">
        <v>11</v>
      </c>
      <c r="F9" s="6" t="s">
        <v>12</v>
      </c>
      <c r="G9" s="8">
        <v>2266.46</v>
      </c>
      <c r="H9" s="6" t="s">
        <v>13</v>
      </c>
      <c r="I9" s="69" t="s">
        <v>14</v>
      </c>
    </row>
    <row r="10" spans="2:9" x14ac:dyDescent="0.25">
      <c r="B10" s="5">
        <f>B9+1</f>
        <v>2</v>
      </c>
      <c r="C10" s="6" t="s">
        <v>15</v>
      </c>
      <c r="D10" s="6" t="s">
        <v>16</v>
      </c>
      <c r="E10" s="7" t="s">
        <v>11</v>
      </c>
      <c r="F10" s="6" t="s">
        <v>12</v>
      </c>
      <c r="G10" s="8">
        <v>10</v>
      </c>
      <c r="H10" s="6" t="s">
        <v>17</v>
      </c>
      <c r="I10" s="23" t="s">
        <v>18</v>
      </c>
    </row>
    <row r="11" spans="2:9" x14ac:dyDescent="0.25">
      <c r="B11" s="5">
        <f t="shared" ref="B11:B74" si="0">B10+1</f>
        <v>3</v>
      </c>
      <c r="C11" s="6" t="s">
        <v>19</v>
      </c>
      <c r="D11" s="6" t="s">
        <v>20</v>
      </c>
      <c r="E11" s="7" t="s">
        <v>21</v>
      </c>
      <c r="F11" s="6" t="s">
        <v>12</v>
      </c>
      <c r="G11" s="8">
        <v>177.44</v>
      </c>
      <c r="H11" s="6" t="s">
        <v>17</v>
      </c>
      <c r="I11" s="23" t="s">
        <v>18</v>
      </c>
    </row>
    <row r="12" spans="2:9" x14ac:dyDescent="0.25">
      <c r="B12" s="5">
        <f t="shared" si="0"/>
        <v>4</v>
      </c>
      <c r="C12" s="6" t="s">
        <v>22</v>
      </c>
      <c r="D12" s="6" t="s">
        <v>23</v>
      </c>
      <c r="E12" s="7" t="s">
        <v>24</v>
      </c>
      <c r="F12" s="6" t="s">
        <v>12</v>
      </c>
      <c r="G12" s="8">
        <v>186.81</v>
      </c>
      <c r="H12" s="6" t="s">
        <v>17</v>
      </c>
      <c r="I12" s="23" t="s">
        <v>18</v>
      </c>
    </row>
    <row r="13" spans="2:9" x14ac:dyDescent="0.25">
      <c r="B13" s="5">
        <f t="shared" si="0"/>
        <v>5</v>
      </c>
      <c r="C13" s="6" t="s">
        <v>25</v>
      </c>
      <c r="D13" s="6" t="s">
        <v>26</v>
      </c>
      <c r="E13" s="7" t="s">
        <v>11</v>
      </c>
      <c r="F13" s="6" t="s">
        <v>12</v>
      </c>
      <c r="G13" s="8">
        <v>38.82</v>
      </c>
      <c r="H13" s="6" t="s">
        <v>27</v>
      </c>
      <c r="I13" s="23" t="s">
        <v>28</v>
      </c>
    </row>
    <row r="14" spans="2:9" x14ac:dyDescent="0.25">
      <c r="B14" s="5">
        <f t="shared" si="0"/>
        <v>6</v>
      </c>
      <c r="C14" s="6" t="s">
        <v>29</v>
      </c>
      <c r="D14" s="6" t="s">
        <v>30</v>
      </c>
      <c r="E14" s="7" t="s">
        <v>11</v>
      </c>
      <c r="F14" s="6" t="s">
        <v>12</v>
      </c>
      <c r="G14" s="8">
        <v>1812.31</v>
      </c>
      <c r="H14" s="6" t="s">
        <v>31</v>
      </c>
      <c r="I14" s="23" t="s">
        <v>32</v>
      </c>
    </row>
    <row r="15" spans="2:9" x14ac:dyDescent="0.25">
      <c r="B15" s="5">
        <f t="shared" si="0"/>
        <v>7</v>
      </c>
      <c r="C15" s="6" t="s">
        <v>33</v>
      </c>
      <c r="D15" s="6" t="s">
        <v>34</v>
      </c>
      <c r="E15" s="7" t="s">
        <v>11</v>
      </c>
      <c r="F15" s="6" t="s">
        <v>12</v>
      </c>
      <c r="G15" s="8">
        <v>63.58</v>
      </c>
      <c r="H15" s="6" t="s">
        <v>27</v>
      </c>
      <c r="I15" s="23" t="s">
        <v>28</v>
      </c>
    </row>
    <row r="16" spans="2:9" x14ac:dyDescent="0.25">
      <c r="B16" s="5">
        <f t="shared" si="0"/>
        <v>8</v>
      </c>
      <c r="C16" s="6" t="s">
        <v>33</v>
      </c>
      <c r="D16" s="6" t="s">
        <v>34</v>
      </c>
      <c r="E16" s="7" t="s">
        <v>11</v>
      </c>
      <c r="F16" s="6" t="s">
        <v>12</v>
      </c>
      <c r="G16" s="8">
        <v>84.9</v>
      </c>
      <c r="H16" s="6" t="s">
        <v>35</v>
      </c>
      <c r="I16" s="23" t="s">
        <v>36</v>
      </c>
    </row>
    <row r="17" spans="2:9" ht="25.5" x14ac:dyDescent="0.25">
      <c r="B17" s="5">
        <f t="shared" si="0"/>
        <v>9</v>
      </c>
      <c r="C17" s="6" t="s">
        <v>37</v>
      </c>
      <c r="D17" s="6" t="s">
        <v>38</v>
      </c>
      <c r="E17" s="7" t="s">
        <v>11</v>
      </c>
      <c r="F17" s="6" t="s">
        <v>12</v>
      </c>
      <c r="G17" s="8">
        <v>3374.88</v>
      </c>
      <c r="H17" s="6" t="s">
        <v>39</v>
      </c>
      <c r="I17" s="23" t="s">
        <v>40</v>
      </c>
    </row>
    <row r="18" spans="2:9" ht="25.5" x14ac:dyDescent="0.25">
      <c r="B18" s="5">
        <f t="shared" si="0"/>
        <v>10</v>
      </c>
      <c r="C18" s="6" t="s">
        <v>41</v>
      </c>
      <c r="D18" s="6" t="s">
        <v>42</v>
      </c>
      <c r="E18" s="7" t="s">
        <v>11</v>
      </c>
      <c r="F18" s="6" t="s">
        <v>12</v>
      </c>
      <c r="G18" s="8">
        <v>529.88</v>
      </c>
      <c r="H18" s="6" t="s">
        <v>39</v>
      </c>
      <c r="I18" s="23" t="s">
        <v>40</v>
      </c>
    </row>
    <row r="19" spans="2:9" x14ac:dyDescent="0.25">
      <c r="B19" s="5">
        <f t="shared" si="0"/>
        <v>11</v>
      </c>
      <c r="C19" s="6" t="s">
        <v>43</v>
      </c>
      <c r="D19" s="6" t="s">
        <v>44</v>
      </c>
      <c r="E19" s="7" t="s">
        <v>11</v>
      </c>
      <c r="F19" s="6" t="s">
        <v>12</v>
      </c>
      <c r="G19" s="8">
        <v>48.38</v>
      </c>
      <c r="H19" s="6" t="s">
        <v>31</v>
      </c>
      <c r="I19" s="23" t="s">
        <v>32</v>
      </c>
    </row>
    <row r="20" spans="2:9" x14ac:dyDescent="0.25">
      <c r="B20" s="5">
        <f t="shared" si="0"/>
        <v>12</v>
      </c>
      <c r="C20" s="6" t="s">
        <v>45</v>
      </c>
      <c r="D20" s="6" t="s">
        <v>46</v>
      </c>
      <c r="E20" s="7" t="s">
        <v>11</v>
      </c>
      <c r="F20" s="6" t="s">
        <v>12</v>
      </c>
      <c r="G20" s="8">
        <v>750</v>
      </c>
      <c r="H20" s="6" t="s">
        <v>17</v>
      </c>
      <c r="I20" s="23" t="s">
        <v>18</v>
      </c>
    </row>
    <row r="21" spans="2:9" ht="25.5" x14ac:dyDescent="0.25">
      <c r="B21" s="5">
        <f t="shared" si="0"/>
        <v>13</v>
      </c>
      <c r="C21" s="6" t="s">
        <v>47</v>
      </c>
      <c r="D21" s="6" t="s">
        <v>48</v>
      </c>
      <c r="E21" s="7" t="s">
        <v>11</v>
      </c>
      <c r="F21" s="6" t="s">
        <v>12</v>
      </c>
      <c r="G21" s="8">
        <v>508.75</v>
      </c>
      <c r="H21" s="6" t="s">
        <v>39</v>
      </c>
      <c r="I21" s="23" t="s">
        <v>40</v>
      </c>
    </row>
    <row r="22" spans="2:9" x14ac:dyDescent="0.25">
      <c r="B22" s="5">
        <f t="shared" si="0"/>
        <v>14</v>
      </c>
      <c r="C22" s="6" t="s">
        <v>47</v>
      </c>
      <c r="D22" s="6" t="s">
        <v>48</v>
      </c>
      <c r="E22" s="7" t="s">
        <v>11</v>
      </c>
      <c r="F22" s="6" t="s">
        <v>12</v>
      </c>
      <c r="G22" s="8">
        <v>14480.5</v>
      </c>
      <c r="H22" s="6" t="s">
        <v>49</v>
      </c>
      <c r="I22" s="23" t="s">
        <v>50</v>
      </c>
    </row>
    <row r="23" spans="2:9" x14ac:dyDescent="0.25">
      <c r="B23" s="5">
        <f t="shared" si="0"/>
        <v>15</v>
      </c>
      <c r="C23" s="6" t="s">
        <v>51</v>
      </c>
      <c r="D23" s="6" t="s">
        <v>52</v>
      </c>
      <c r="E23" s="7" t="s">
        <v>11</v>
      </c>
      <c r="F23" s="6" t="s">
        <v>12</v>
      </c>
      <c r="G23" s="8">
        <v>700</v>
      </c>
      <c r="H23" s="16" t="s">
        <v>401</v>
      </c>
      <c r="I23" s="24" t="s">
        <v>402</v>
      </c>
    </row>
    <row r="24" spans="2:9" ht="15" customHeight="1" x14ac:dyDescent="0.25">
      <c r="B24" s="5">
        <f t="shared" si="0"/>
        <v>16</v>
      </c>
      <c r="C24" s="6" t="s">
        <v>53</v>
      </c>
      <c r="D24" s="6" t="s">
        <v>54</v>
      </c>
      <c r="E24" s="7" t="s">
        <v>11</v>
      </c>
      <c r="F24" s="6" t="s">
        <v>12</v>
      </c>
      <c r="G24" s="8">
        <v>54.5</v>
      </c>
      <c r="H24" s="6" t="s">
        <v>55</v>
      </c>
      <c r="I24" s="25" t="s">
        <v>56</v>
      </c>
    </row>
    <row r="25" spans="2:9" x14ac:dyDescent="0.25">
      <c r="B25" s="5">
        <f t="shared" si="0"/>
        <v>17</v>
      </c>
      <c r="C25" s="6" t="s">
        <v>57</v>
      </c>
      <c r="D25" s="6" t="s">
        <v>58</v>
      </c>
      <c r="E25" s="7" t="s">
        <v>11</v>
      </c>
      <c r="F25" s="6" t="s">
        <v>12</v>
      </c>
      <c r="G25" s="8">
        <v>600</v>
      </c>
      <c r="H25" s="16" t="s">
        <v>401</v>
      </c>
      <c r="I25" s="24" t="s">
        <v>402</v>
      </c>
    </row>
    <row r="26" spans="2:9" x14ac:dyDescent="0.25">
      <c r="B26" s="5">
        <f t="shared" si="0"/>
        <v>18</v>
      </c>
      <c r="C26" s="6" t="s">
        <v>57</v>
      </c>
      <c r="D26" s="6" t="s">
        <v>58</v>
      </c>
      <c r="E26" s="7" t="s">
        <v>11</v>
      </c>
      <c r="F26" s="6" t="s">
        <v>12</v>
      </c>
      <c r="G26" s="8">
        <f>1402-600</f>
        <v>802</v>
      </c>
      <c r="H26" s="16">
        <v>3211</v>
      </c>
      <c r="I26" s="26" t="s">
        <v>403</v>
      </c>
    </row>
    <row r="27" spans="2:9" ht="15" customHeight="1" x14ac:dyDescent="0.25">
      <c r="B27" s="5">
        <f t="shared" si="0"/>
        <v>19</v>
      </c>
      <c r="C27" s="6" t="s">
        <v>59</v>
      </c>
      <c r="D27" s="6" t="s">
        <v>60</v>
      </c>
      <c r="E27" s="7" t="s">
        <v>61</v>
      </c>
      <c r="F27" s="6" t="s">
        <v>12</v>
      </c>
      <c r="G27" s="8">
        <v>195.3</v>
      </c>
      <c r="H27" s="6" t="s">
        <v>27</v>
      </c>
      <c r="I27" s="25" t="s">
        <v>28</v>
      </c>
    </row>
    <row r="28" spans="2:9" ht="15" customHeight="1" x14ac:dyDescent="0.25">
      <c r="B28" s="5">
        <f t="shared" si="0"/>
        <v>20</v>
      </c>
      <c r="C28" s="6" t="s">
        <v>62</v>
      </c>
      <c r="D28" s="6" t="s">
        <v>63</v>
      </c>
      <c r="E28" s="7" t="s">
        <v>11</v>
      </c>
      <c r="F28" s="6" t="s">
        <v>12</v>
      </c>
      <c r="G28" s="8">
        <v>307.5</v>
      </c>
      <c r="H28" s="6" t="s">
        <v>39</v>
      </c>
      <c r="I28" s="25" t="s">
        <v>40</v>
      </c>
    </row>
    <row r="29" spans="2:9" ht="15" customHeight="1" x14ac:dyDescent="0.25">
      <c r="B29" s="5">
        <f t="shared" si="0"/>
        <v>21</v>
      </c>
      <c r="C29" s="6" t="s">
        <v>64</v>
      </c>
      <c r="D29" s="6" t="s">
        <v>65</v>
      </c>
      <c r="E29" s="7" t="s">
        <v>11</v>
      </c>
      <c r="F29" s="6" t="s">
        <v>12</v>
      </c>
      <c r="G29" s="8">
        <v>1790</v>
      </c>
      <c r="H29" s="6" t="s">
        <v>17</v>
      </c>
      <c r="I29" s="25" t="s">
        <v>18</v>
      </c>
    </row>
    <row r="30" spans="2:9" ht="15" customHeight="1" x14ac:dyDescent="0.25">
      <c r="B30" s="5">
        <f t="shared" si="0"/>
        <v>22</v>
      </c>
      <c r="C30" s="6" t="s">
        <v>66</v>
      </c>
      <c r="D30" s="6" t="s">
        <v>67</v>
      </c>
      <c r="E30" s="7" t="s">
        <v>11</v>
      </c>
      <c r="F30" s="6" t="s">
        <v>12</v>
      </c>
      <c r="G30" s="8">
        <v>7498.13</v>
      </c>
      <c r="H30" s="6" t="s">
        <v>49</v>
      </c>
      <c r="I30" s="25" t="s">
        <v>50</v>
      </c>
    </row>
    <row r="31" spans="2:9" ht="15" customHeight="1" x14ac:dyDescent="0.25">
      <c r="B31" s="5">
        <f t="shared" si="0"/>
        <v>23</v>
      </c>
      <c r="C31" s="6" t="s">
        <v>68</v>
      </c>
      <c r="D31" s="6" t="s">
        <v>69</v>
      </c>
      <c r="E31" s="7" t="s">
        <v>11</v>
      </c>
      <c r="F31" s="6" t="s">
        <v>12</v>
      </c>
      <c r="G31" s="8">
        <v>1315.14</v>
      </c>
      <c r="H31" s="6" t="s">
        <v>31</v>
      </c>
      <c r="I31" s="25" t="s">
        <v>32</v>
      </c>
    </row>
    <row r="32" spans="2:9" ht="15" customHeight="1" x14ac:dyDescent="0.25">
      <c r="B32" s="5">
        <f t="shared" si="0"/>
        <v>24</v>
      </c>
      <c r="C32" s="6" t="s">
        <v>70</v>
      </c>
      <c r="D32" s="6" t="s">
        <v>71</v>
      </c>
      <c r="E32" s="7" t="s">
        <v>72</v>
      </c>
      <c r="F32" s="6" t="s">
        <v>12</v>
      </c>
      <c r="G32" s="8">
        <v>1710.76</v>
      </c>
      <c r="H32" s="6" t="s">
        <v>31</v>
      </c>
      <c r="I32" s="25" t="s">
        <v>32</v>
      </c>
    </row>
    <row r="33" spans="2:9" ht="25.5" customHeight="1" x14ac:dyDescent="0.25">
      <c r="B33" s="5">
        <f t="shared" si="0"/>
        <v>25</v>
      </c>
      <c r="C33" s="6" t="s">
        <v>73</v>
      </c>
      <c r="D33" s="6" t="s">
        <v>74</v>
      </c>
      <c r="E33" s="7" t="s">
        <v>11</v>
      </c>
      <c r="F33" s="6" t="s">
        <v>12</v>
      </c>
      <c r="G33" s="8">
        <v>1767.26</v>
      </c>
      <c r="H33" s="6" t="s">
        <v>31</v>
      </c>
      <c r="I33" s="25" t="s">
        <v>32</v>
      </c>
    </row>
    <row r="34" spans="2:9" ht="25.5" customHeight="1" x14ac:dyDescent="0.25">
      <c r="B34" s="5">
        <f t="shared" si="0"/>
        <v>26</v>
      </c>
      <c r="C34" s="6" t="s">
        <v>75</v>
      </c>
      <c r="D34" s="6" t="s">
        <v>76</v>
      </c>
      <c r="E34" s="7" t="s">
        <v>11</v>
      </c>
      <c r="F34" s="6" t="s">
        <v>12</v>
      </c>
      <c r="G34" s="8">
        <v>345.98</v>
      </c>
      <c r="H34" s="6" t="s">
        <v>31</v>
      </c>
      <c r="I34" s="25" t="s">
        <v>32</v>
      </c>
    </row>
    <row r="35" spans="2:9" ht="15" customHeight="1" x14ac:dyDescent="0.25">
      <c r="B35" s="5">
        <f t="shared" si="0"/>
        <v>27</v>
      </c>
      <c r="C35" s="6" t="s">
        <v>77</v>
      </c>
      <c r="D35" s="6" t="s">
        <v>78</v>
      </c>
      <c r="E35" s="7" t="s">
        <v>11</v>
      </c>
      <c r="F35" s="6" t="s">
        <v>12</v>
      </c>
      <c r="G35" s="8">
        <v>631.41999999999996</v>
      </c>
      <c r="H35" s="6" t="s">
        <v>31</v>
      </c>
      <c r="I35" s="25" t="s">
        <v>32</v>
      </c>
    </row>
    <row r="36" spans="2:9" ht="15" customHeight="1" x14ac:dyDescent="0.25">
      <c r="B36" s="5">
        <f t="shared" si="0"/>
        <v>28</v>
      </c>
      <c r="C36" s="6" t="s">
        <v>79</v>
      </c>
      <c r="D36" s="6" t="s">
        <v>80</v>
      </c>
      <c r="E36" s="7" t="s">
        <v>81</v>
      </c>
      <c r="F36" s="6" t="s">
        <v>12</v>
      </c>
      <c r="G36" s="8">
        <v>22.45</v>
      </c>
      <c r="H36" s="6" t="s">
        <v>35</v>
      </c>
      <c r="I36" s="25" t="s">
        <v>36</v>
      </c>
    </row>
    <row r="37" spans="2:9" ht="15" customHeight="1" x14ac:dyDescent="0.25">
      <c r="B37" s="5">
        <f t="shared" si="0"/>
        <v>29</v>
      </c>
      <c r="C37" s="6" t="s">
        <v>82</v>
      </c>
      <c r="D37" s="6" t="s">
        <v>83</v>
      </c>
      <c r="E37" s="7" t="s">
        <v>84</v>
      </c>
      <c r="F37" s="6" t="s">
        <v>12</v>
      </c>
      <c r="G37" s="8">
        <v>5950</v>
      </c>
      <c r="H37" s="6" t="s">
        <v>85</v>
      </c>
      <c r="I37" s="25" t="s">
        <v>86</v>
      </c>
    </row>
    <row r="38" spans="2:9" ht="15" customHeight="1" x14ac:dyDescent="0.25">
      <c r="B38" s="5">
        <f t="shared" si="0"/>
        <v>30</v>
      </c>
      <c r="C38" s="6" t="s">
        <v>87</v>
      </c>
      <c r="D38" s="6" t="s">
        <v>88</v>
      </c>
      <c r="E38" s="7" t="s">
        <v>11</v>
      </c>
      <c r="F38" s="6" t="s">
        <v>12</v>
      </c>
      <c r="G38" s="8">
        <v>200</v>
      </c>
      <c r="H38" s="6" t="s">
        <v>89</v>
      </c>
      <c r="I38" s="25" t="s">
        <v>90</v>
      </c>
    </row>
    <row r="39" spans="2:9" ht="25.5" customHeight="1" x14ac:dyDescent="0.25">
      <c r="B39" s="5">
        <f t="shared" si="0"/>
        <v>31</v>
      </c>
      <c r="C39" s="6" t="s">
        <v>91</v>
      </c>
      <c r="D39" s="6" t="s">
        <v>92</v>
      </c>
      <c r="E39" s="7" t="s">
        <v>11</v>
      </c>
      <c r="F39" s="6" t="s">
        <v>12</v>
      </c>
      <c r="G39" s="8">
        <v>499.15</v>
      </c>
      <c r="H39" s="6" t="s">
        <v>31</v>
      </c>
      <c r="I39" s="25" t="s">
        <v>32</v>
      </c>
    </row>
    <row r="40" spans="2:9" ht="15" customHeight="1" x14ac:dyDescent="0.25">
      <c r="B40" s="5">
        <f t="shared" si="0"/>
        <v>32</v>
      </c>
      <c r="C40" s="6" t="s">
        <v>93</v>
      </c>
      <c r="D40" s="6" t="s">
        <v>94</v>
      </c>
      <c r="E40" s="7" t="s">
        <v>11</v>
      </c>
      <c r="F40" s="6" t="s">
        <v>12</v>
      </c>
      <c r="G40" s="8">
        <v>499.84</v>
      </c>
      <c r="H40" s="6" t="s">
        <v>95</v>
      </c>
      <c r="I40" s="25" t="s">
        <v>96</v>
      </c>
    </row>
    <row r="41" spans="2:9" ht="15" customHeight="1" x14ac:dyDescent="0.25">
      <c r="B41" s="5">
        <f t="shared" si="0"/>
        <v>33</v>
      </c>
      <c r="C41" s="6" t="s">
        <v>97</v>
      </c>
      <c r="D41" s="6" t="s">
        <v>98</v>
      </c>
      <c r="E41" s="7" t="s">
        <v>11</v>
      </c>
      <c r="F41" s="6" t="s">
        <v>12</v>
      </c>
      <c r="G41" s="8">
        <v>31.25</v>
      </c>
      <c r="H41" s="6" t="s">
        <v>99</v>
      </c>
      <c r="I41" s="25" t="s">
        <v>100</v>
      </c>
    </row>
    <row r="42" spans="2:9" ht="15" customHeight="1" x14ac:dyDescent="0.25">
      <c r="B42" s="5">
        <f t="shared" si="0"/>
        <v>34</v>
      </c>
      <c r="C42" s="6" t="s">
        <v>101</v>
      </c>
      <c r="D42" s="6" t="s">
        <v>102</v>
      </c>
      <c r="E42" s="7" t="s">
        <v>11</v>
      </c>
      <c r="F42" s="6" t="s">
        <v>12</v>
      </c>
      <c r="G42" s="8">
        <v>151.25</v>
      </c>
      <c r="H42" s="6" t="s">
        <v>31</v>
      </c>
      <c r="I42" s="25" t="s">
        <v>32</v>
      </c>
    </row>
    <row r="43" spans="2:9" ht="15" customHeight="1" x14ac:dyDescent="0.25">
      <c r="B43" s="5">
        <f t="shared" si="0"/>
        <v>35</v>
      </c>
      <c r="C43" s="6" t="s">
        <v>103</v>
      </c>
      <c r="D43" s="6" t="s">
        <v>104</v>
      </c>
      <c r="E43" s="7" t="s">
        <v>11</v>
      </c>
      <c r="F43" s="6" t="s">
        <v>12</v>
      </c>
      <c r="G43" s="8">
        <v>1104.1600000000001</v>
      </c>
      <c r="H43" s="6" t="s">
        <v>105</v>
      </c>
      <c r="I43" s="25" t="s">
        <v>106</v>
      </c>
    </row>
    <row r="44" spans="2:9" ht="15" customHeight="1" x14ac:dyDescent="0.25">
      <c r="B44" s="5">
        <f t="shared" si="0"/>
        <v>36</v>
      </c>
      <c r="C44" s="6" t="s">
        <v>107</v>
      </c>
      <c r="D44" s="6" t="s">
        <v>108</v>
      </c>
      <c r="E44" s="7" t="s">
        <v>11</v>
      </c>
      <c r="F44" s="6" t="s">
        <v>12</v>
      </c>
      <c r="G44" s="8">
        <v>40.630000000000003</v>
      </c>
      <c r="H44" s="6" t="s">
        <v>109</v>
      </c>
      <c r="I44" s="25" t="s">
        <v>110</v>
      </c>
    </row>
    <row r="45" spans="2:9" ht="15" customHeight="1" x14ac:dyDescent="0.25">
      <c r="B45" s="5">
        <f t="shared" si="0"/>
        <v>37</v>
      </c>
      <c r="C45" s="6" t="s">
        <v>111</v>
      </c>
      <c r="D45" s="6" t="s">
        <v>112</v>
      </c>
      <c r="E45" s="7" t="s">
        <v>11</v>
      </c>
      <c r="F45" s="6" t="s">
        <v>12</v>
      </c>
      <c r="G45" s="8">
        <v>98</v>
      </c>
      <c r="H45" s="6" t="s">
        <v>17</v>
      </c>
      <c r="I45" s="25" t="s">
        <v>18</v>
      </c>
    </row>
    <row r="46" spans="2:9" ht="15" customHeight="1" x14ac:dyDescent="0.25">
      <c r="B46" s="5">
        <f t="shared" si="0"/>
        <v>38</v>
      </c>
      <c r="C46" s="6" t="s">
        <v>113</v>
      </c>
      <c r="D46" s="6" t="s">
        <v>114</v>
      </c>
      <c r="E46" s="7" t="s">
        <v>11</v>
      </c>
      <c r="F46" s="6" t="s">
        <v>12</v>
      </c>
      <c r="G46" s="8">
        <v>0</v>
      </c>
      <c r="H46" s="6" t="s">
        <v>89</v>
      </c>
      <c r="I46" s="25" t="s">
        <v>90</v>
      </c>
    </row>
    <row r="47" spans="2:9" ht="15" customHeight="1" x14ac:dyDescent="0.25">
      <c r="B47" s="5">
        <f t="shared" si="0"/>
        <v>39</v>
      </c>
      <c r="C47" s="6" t="s">
        <v>115</v>
      </c>
      <c r="D47" s="6" t="s">
        <v>116</v>
      </c>
      <c r="E47" s="7" t="s">
        <v>11</v>
      </c>
      <c r="F47" s="6" t="s">
        <v>12</v>
      </c>
      <c r="G47" s="8">
        <v>500</v>
      </c>
      <c r="H47" s="6" t="s">
        <v>99</v>
      </c>
      <c r="I47" s="25" t="s">
        <v>100</v>
      </c>
    </row>
    <row r="48" spans="2:9" ht="15" customHeight="1" x14ac:dyDescent="0.25">
      <c r="B48" s="5">
        <f t="shared" si="0"/>
        <v>40</v>
      </c>
      <c r="C48" s="6" t="s">
        <v>115</v>
      </c>
      <c r="D48" s="6" t="s">
        <v>116</v>
      </c>
      <c r="E48" s="7" t="s">
        <v>11</v>
      </c>
      <c r="F48" s="6" t="s">
        <v>12</v>
      </c>
      <c r="G48" s="8">
        <v>261.7</v>
      </c>
      <c r="H48" s="6" t="s">
        <v>117</v>
      </c>
      <c r="I48" s="25" t="s">
        <v>118</v>
      </c>
    </row>
    <row r="49" spans="2:9" ht="15" customHeight="1" x14ac:dyDescent="0.25">
      <c r="B49" s="5">
        <f t="shared" si="0"/>
        <v>41</v>
      </c>
      <c r="C49" s="6" t="s">
        <v>119</v>
      </c>
      <c r="D49" s="6" t="s">
        <v>120</v>
      </c>
      <c r="E49" s="7" t="s">
        <v>121</v>
      </c>
      <c r="F49" s="6" t="s">
        <v>12</v>
      </c>
      <c r="G49" s="8">
        <v>1091.1300000000001</v>
      </c>
      <c r="H49" s="6" t="s">
        <v>109</v>
      </c>
      <c r="I49" s="25" t="s">
        <v>110</v>
      </c>
    </row>
    <row r="50" spans="2:9" ht="15" customHeight="1" x14ac:dyDescent="0.25">
      <c r="B50" s="5">
        <f t="shared" si="0"/>
        <v>42</v>
      </c>
      <c r="C50" s="6" t="s">
        <v>122</v>
      </c>
      <c r="D50" s="6" t="s">
        <v>123</v>
      </c>
      <c r="E50" s="7" t="s">
        <v>124</v>
      </c>
      <c r="F50" s="6" t="s">
        <v>12</v>
      </c>
      <c r="G50" s="8">
        <v>2300</v>
      </c>
      <c r="H50" s="6" t="s">
        <v>17</v>
      </c>
      <c r="I50" s="25" t="s">
        <v>18</v>
      </c>
    </row>
    <row r="51" spans="2:9" ht="15" customHeight="1" x14ac:dyDescent="0.25">
      <c r="B51" s="5">
        <f t="shared" si="0"/>
        <v>43</v>
      </c>
      <c r="C51" s="6" t="s">
        <v>125</v>
      </c>
      <c r="D51" s="6" t="s">
        <v>126</v>
      </c>
      <c r="E51" s="7" t="s">
        <v>11</v>
      </c>
      <c r="F51" s="6" t="s">
        <v>12</v>
      </c>
      <c r="G51" s="8">
        <v>617.5</v>
      </c>
      <c r="H51" s="6" t="s">
        <v>17</v>
      </c>
      <c r="I51" s="25" t="s">
        <v>18</v>
      </c>
    </row>
    <row r="52" spans="2:9" ht="15" customHeight="1" x14ac:dyDescent="0.25">
      <c r="B52" s="5">
        <f t="shared" si="0"/>
        <v>44</v>
      </c>
      <c r="C52" s="6" t="s">
        <v>127</v>
      </c>
      <c r="D52" s="6" t="s">
        <v>128</v>
      </c>
      <c r="E52" s="7" t="s">
        <v>129</v>
      </c>
      <c r="F52" s="6" t="s">
        <v>12</v>
      </c>
      <c r="G52" s="8">
        <f>3332.88-142.76</f>
        <v>3190.12</v>
      </c>
      <c r="H52" s="6" t="s">
        <v>130</v>
      </c>
      <c r="I52" s="25" t="s">
        <v>131</v>
      </c>
    </row>
    <row r="53" spans="2:9" ht="15" customHeight="1" x14ac:dyDescent="0.25">
      <c r="B53" s="5">
        <f t="shared" si="0"/>
        <v>45</v>
      </c>
      <c r="C53" s="6" t="s">
        <v>132</v>
      </c>
      <c r="D53" s="6" t="s">
        <v>133</v>
      </c>
      <c r="E53" s="7" t="s">
        <v>11</v>
      </c>
      <c r="F53" s="6" t="s">
        <v>12</v>
      </c>
      <c r="G53" s="8">
        <v>3010.79</v>
      </c>
      <c r="H53" s="6" t="s">
        <v>109</v>
      </c>
      <c r="I53" s="25" t="s">
        <v>110</v>
      </c>
    </row>
    <row r="54" spans="2:9" ht="15" customHeight="1" x14ac:dyDescent="0.25">
      <c r="B54" s="5">
        <f t="shared" si="0"/>
        <v>46</v>
      </c>
      <c r="C54" s="6" t="s">
        <v>134</v>
      </c>
      <c r="D54" s="6" t="s">
        <v>135</v>
      </c>
      <c r="E54" s="7" t="s">
        <v>136</v>
      </c>
      <c r="F54" s="6" t="s">
        <v>12</v>
      </c>
      <c r="G54" s="8">
        <v>450</v>
      </c>
      <c r="H54" s="6" t="s">
        <v>31</v>
      </c>
      <c r="I54" s="25" t="s">
        <v>32</v>
      </c>
    </row>
    <row r="55" spans="2:9" ht="15" customHeight="1" x14ac:dyDescent="0.25">
      <c r="B55" s="5">
        <f t="shared" si="0"/>
        <v>47</v>
      </c>
      <c r="C55" s="6" t="s">
        <v>137</v>
      </c>
      <c r="D55" s="6" t="s">
        <v>138</v>
      </c>
      <c r="E55" s="7" t="s">
        <v>139</v>
      </c>
      <c r="F55" s="6" t="s">
        <v>12</v>
      </c>
      <c r="G55" s="8">
        <v>339.89</v>
      </c>
      <c r="H55" s="6" t="s">
        <v>140</v>
      </c>
      <c r="I55" s="25" t="s">
        <v>141</v>
      </c>
    </row>
    <row r="56" spans="2:9" ht="15" customHeight="1" x14ac:dyDescent="0.25">
      <c r="B56" s="5">
        <f t="shared" si="0"/>
        <v>48</v>
      </c>
      <c r="C56" s="6" t="s">
        <v>142</v>
      </c>
      <c r="D56" s="6" t="s">
        <v>143</v>
      </c>
      <c r="E56" s="7" t="s">
        <v>11</v>
      </c>
      <c r="F56" s="6" t="s">
        <v>12</v>
      </c>
      <c r="G56" s="8">
        <v>91.61</v>
      </c>
      <c r="H56" s="6" t="s">
        <v>99</v>
      </c>
      <c r="I56" s="25" t="s">
        <v>100</v>
      </c>
    </row>
    <row r="57" spans="2:9" ht="15" customHeight="1" x14ac:dyDescent="0.25">
      <c r="B57" s="5">
        <f t="shared" si="0"/>
        <v>49</v>
      </c>
      <c r="C57" s="6" t="s">
        <v>144</v>
      </c>
      <c r="D57" s="6" t="s">
        <v>145</v>
      </c>
      <c r="E57" s="7" t="s">
        <v>11</v>
      </c>
      <c r="F57" s="6" t="s">
        <v>12</v>
      </c>
      <c r="G57" s="8">
        <v>8896.14</v>
      </c>
      <c r="H57" s="6" t="s">
        <v>99</v>
      </c>
      <c r="I57" s="25" t="s">
        <v>100</v>
      </c>
    </row>
    <row r="58" spans="2:9" ht="15" customHeight="1" x14ac:dyDescent="0.25">
      <c r="B58" s="5">
        <f t="shared" si="0"/>
        <v>50</v>
      </c>
      <c r="C58" s="6" t="s">
        <v>146</v>
      </c>
      <c r="D58" s="6" t="s">
        <v>147</v>
      </c>
      <c r="E58" s="7" t="s">
        <v>148</v>
      </c>
      <c r="F58" s="6" t="s">
        <v>12</v>
      </c>
      <c r="G58" s="8">
        <v>4702.3900000000003</v>
      </c>
      <c r="H58" s="6" t="s">
        <v>27</v>
      </c>
      <c r="I58" s="25" t="s">
        <v>28</v>
      </c>
    </row>
    <row r="59" spans="2:9" ht="15" customHeight="1" x14ac:dyDescent="0.25">
      <c r="B59" s="5">
        <f t="shared" si="0"/>
        <v>51</v>
      </c>
      <c r="C59" s="6" t="s">
        <v>149</v>
      </c>
      <c r="D59" s="6" t="s">
        <v>150</v>
      </c>
      <c r="E59" s="7" t="s">
        <v>151</v>
      </c>
      <c r="F59" s="6" t="s">
        <v>12</v>
      </c>
      <c r="G59" s="8">
        <v>6.78</v>
      </c>
      <c r="H59" s="6" t="s">
        <v>95</v>
      </c>
      <c r="I59" s="25" t="s">
        <v>96</v>
      </c>
    </row>
    <row r="60" spans="2:9" ht="15" customHeight="1" x14ac:dyDescent="0.25">
      <c r="B60" s="5">
        <f t="shared" si="0"/>
        <v>52</v>
      </c>
      <c r="C60" s="6" t="s">
        <v>152</v>
      </c>
      <c r="D60" s="6" t="s">
        <v>153</v>
      </c>
      <c r="E60" s="7" t="s">
        <v>11</v>
      </c>
      <c r="F60" s="6" t="s">
        <v>12</v>
      </c>
      <c r="G60" s="8">
        <v>2226.63</v>
      </c>
      <c r="H60" s="6" t="s">
        <v>154</v>
      </c>
      <c r="I60" s="25" t="s">
        <v>155</v>
      </c>
    </row>
    <row r="61" spans="2:9" ht="15" customHeight="1" x14ac:dyDescent="0.25">
      <c r="B61" s="5">
        <f t="shared" si="0"/>
        <v>53</v>
      </c>
      <c r="C61" s="6" t="s">
        <v>152</v>
      </c>
      <c r="D61" s="6" t="s">
        <v>153</v>
      </c>
      <c r="E61" s="7" t="s">
        <v>11</v>
      </c>
      <c r="F61" s="6" t="s">
        <v>12</v>
      </c>
      <c r="G61" s="8">
        <v>441.74</v>
      </c>
      <c r="H61" s="6" t="s">
        <v>99</v>
      </c>
      <c r="I61" s="25" t="s">
        <v>100</v>
      </c>
    </row>
    <row r="62" spans="2:9" ht="15" customHeight="1" x14ac:dyDescent="0.25">
      <c r="B62" s="5">
        <f t="shared" si="0"/>
        <v>54</v>
      </c>
      <c r="C62" s="6" t="s">
        <v>156</v>
      </c>
      <c r="D62" s="6" t="s">
        <v>157</v>
      </c>
      <c r="E62" s="7" t="s">
        <v>11</v>
      </c>
      <c r="F62" s="6" t="s">
        <v>12</v>
      </c>
      <c r="G62" s="8">
        <v>1576.11</v>
      </c>
      <c r="H62" s="6" t="s">
        <v>154</v>
      </c>
      <c r="I62" s="25" t="s">
        <v>155</v>
      </c>
    </row>
    <row r="63" spans="2:9" ht="15" customHeight="1" x14ac:dyDescent="0.25">
      <c r="B63" s="5">
        <f t="shared" si="0"/>
        <v>55</v>
      </c>
      <c r="C63" s="6" t="s">
        <v>158</v>
      </c>
      <c r="D63" s="6" t="s">
        <v>153</v>
      </c>
      <c r="E63" s="7" t="s">
        <v>11</v>
      </c>
      <c r="F63" s="6" t="s">
        <v>12</v>
      </c>
      <c r="G63" s="8">
        <v>1889.61</v>
      </c>
      <c r="H63" s="6" t="s">
        <v>99</v>
      </c>
      <c r="I63" s="25" t="s">
        <v>100</v>
      </c>
    </row>
    <row r="64" spans="2:9" ht="15" customHeight="1" x14ac:dyDescent="0.25">
      <c r="B64" s="5">
        <f t="shared" si="0"/>
        <v>56</v>
      </c>
      <c r="C64" s="6" t="s">
        <v>159</v>
      </c>
      <c r="D64" s="6" t="s">
        <v>160</v>
      </c>
      <c r="E64" s="7" t="s">
        <v>11</v>
      </c>
      <c r="F64" s="6" t="s">
        <v>12</v>
      </c>
      <c r="G64" s="8">
        <v>129.11000000000001</v>
      </c>
      <c r="H64" s="6" t="s">
        <v>154</v>
      </c>
      <c r="I64" s="25" t="s">
        <v>155</v>
      </c>
    </row>
    <row r="65" spans="2:9" ht="15" customHeight="1" x14ac:dyDescent="0.25">
      <c r="B65" s="5">
        <f t="shared" si="0"/>
        <v>57</v>
      </c>
      <c r="C65" s="6" t="s">
        <v>161</v>
      </c>
      <c r="D65" s="6" t="s">
        <v>162</v>
      </c>
      <c r="E65" s="7" t="s">
        <v>11</v>
      </c>
      <c r="F65" s="6" t="s">
        <v>12</v>
      </c>
      <c r="G65" s="8">
        <v>12774.62</v>
      </c>
      <c r="H65" s="6" t="s">
        <v>154</v>
      </c>
      <c r="I65" s="25" t="s">
        <v>155</v>
      </c>
    </row>
    <row r="66" spans="2:9" x14ac:dyDescent="0.25">
      <c r="B66" s="5">
        <f t="shared" si="0"/>
        <v>58</v>
      </c>
      <c r="C66" s="6" t="s">
        <v>163</v>
      </c>
      <c r="D66" s="6" t="s">
        <v>164</v>
      </c>
      <c r="E66" s="7" t="s">
        <v>11</v>
      </c>
      <c r="F66" s="6" t="s">
        <v>12</v>
      </c>
      <c r="G66" s="8">
        <v>30</v>
      </c>
      <c r="H66" s="16" t="s">
        <v>401</v>
      </c>
      <c r="I66" s="24" t="s">
        <v>402</v>
      </c>
    </row>
    <row r="67" spans="2:9" ht="15" customHeight="1" x14ac:dyDescent="0.25">
      <c r="B67" s="5">
        <f t="shared" si="0"/>
        <v>59</v>
      </c>
      <c r="C67" s="6" t="s">
        <v>165</v>
      </c>
      <c r="D67" s="6" t="s">
        <v>166</v>
      </c>
      <c r="E67" s="7" t="s">
        <v>11</v>
      </c>
      <c r="F67" s="6" t="s">
        <v>12</v>
      </c>
      <c r="G67" s="8">
        <v>533.11</v>
      </c>
      <c r="H67" s="6" t="s">
        <v>13</v>
      </c>
      <c r="I67" s="25" t="s">
        <v>14</v>
      </c>
    </row>
    <row r="68" spans="2:9" ht="15" customHeight="1" x14ac:dyDescent="0.25">
      <c r="B68" s="5">
        <f t="shared" si="0"/>
        <v>60</v>
      </c>
      <c r="C68" s="6" t="s">
        <v>167</v>
      </c>
      <c r="D68" s="6" t="s">
        <v>168</v>
      </c>
      <c r="E68" s="7" t="s">
        <v>11</v>
      </c>
      <c r="F68" s="6" t="s">
        <v>12</v>
      </c>
      <c r="G68" s="8">
        <v>148.68</v>
      </c>
      <c r="H68" s="6" t="s">
        <v>169</v>
      </c>
      <c r="I68" s="25" t="s">
        <v>170</v>
      </c>
    </row>
    <row r="69" spans="2:9" x14ac:dyDescent="0.25">
      <c r="B69" s="5">
        <f t="shared" si="0"/>
        <v>61</v>
      </c>
      <c r="C69" s="6" t="s">
        <v>171</v>
      </c>
      <c r="D69" s="6" t="s">
        <v>172</v>
      </c>
      <c r="E69" s="7" t="s">
        <v>11</v>
      </c>
      <c r="F69" s="6" t="s">
        <v>12</v>
      </c>
      <c r="G69" s="8">
        <v>265</v>
      </c>
      <c r="H69" s="16" t="s">
        <v>401</v>
      </c>
      <c r="I69" s="24" t="s">
        <v>402</v>
      </c>
    </row>
    <row r="70" spans="2:9" ht="15" customHeight="1" x14ac:dyDescent="0.25">
      <c r="B70" s="5">
        <f t="shared" si="0"/>
        <v>62</v>
      </c>
      <c r="C70" s="6" t="s">
        <v>173</v>
      </c>
      <c r="D70" s="6" t="s">
        <v>174</v>
      </c>
      <c r="E70" s="7" t="s">
        <v>11</v>
      </c>
      <c r="F70" s="6" t="s">
        <v>12</v>
      </c>
      <c r="G70" s="8">
        <v>9546.9500000000007</v>
      </c>
      <c r="H70" s="6" t="s">
        <v>117</v>
      </c>
      <c r="I70" s="25" t="s">
        <v>118</v>
      </c>
    </row>
    <row r="71" spans="2:9" ht="15" customHeight="1" x14ac:dyDescent="0.25">
      <c r="B71" s="5">
        <f t="shared" si="0"/>
        <v>63</v>
      </c>
      <c r="C71" s="6" t="s">
        <v>173</v>
      </c>
      <c r="D71" s="6" t="s">
        <v>174</v>
      </c>
      <c r="E71" s="7" t="s">
        <v>11</v>
      </c>
      <c r="F71" s="6" t="s">
        <v>12</v>
      </c>
      <c r="G71" s="8">
        <v>16</v>
      </c>
      <c r="H71" s="6" t="s">
        <v>175</v>
      </c>
      <c r="I71" s="25" t="s">
        <v>176</v>
      </c>
    </row>
    <row r="72" spans="2:9" ht="15" customHeight="1" x14ac:dyDescent="0.25">
      <c r="B72" s="5">
        <f t="shared" si="0"/>
        <v>64</v>
      </c>
      <c r="C72" s="6" t="s">
        <v>177</v>
      </c>
      <c r="D72" s="6" t="s">
        <v>178</v>
      </c>
      <c r="E72" s="7" t="s">
        <v>179</v>
      </c>
      <c r="F72" s="6" t="s">
        <v>12</v>
      </c>
      <c r="G72" s="8">
        <v>956.25</v>
      </c>
      <c r="H72" s="6" t="s">
        <v>95</v>
      </c>
      <c r="I72" s="25" t="s">
        <v>96</v>
      </c>
    </row>
    <row r="73" spans="2:9" ht="15" customHeight="1" x14ac:dyDescent="0.25">
      <c r="B73" s="5">
        <f t="shared" si="0"/>
        <v>65</v>
      </c>
      <c r="C73" s="6" t="s">
        <v>180</v>
      </c>
      <c r="D73" s="6" t="s">
        <v>181</v>
      </c>
      <c r="E73" s="7" t="s">
        <v>11</v>
      </c>
      <c r="F73" s="6" t="s">
        <v>12</v>
      </c>
      <c r="G73" s="8">
        <v>9963.75</v>
      </c>
      <c r="H73" s="6" t="s">
        <v>95</v>
      </c>
      <c r="I73" s="25" t="s">
        <v>96</v>
      </c>
    </row>
    <row r="74" spans="2:9" ht="15" customHeight="1" x14ac:dyDescent="0.25">
      <c r="B74" s="5">
        <f t="shared" si="0"/>
        <v>66</v>
      </c>
      <c r="C74" s="6" t="s">
        <v>182</v>
      </c>
      <c r="D74" s="6" t="s">
        <v>183</v>
      </c>
      <c r="E74" s="7" t="s">
        <v>11</v>
      </c>
      <c r="F74" s="6" t="s">
        <v>12</v>
      </c>
      <c r="G74" s="8">
        <v>35.29</v>
      </c>
      <c r="H74" s="6" t="s">
        <v>154</v>
      </c>
      <c r="I74" s="25" t="s">
        <v>155</v>
      </c>
    </row>
    <row r="75" spans="2:9" ht="15" customHeight="1" x14ac:dyDescent="0.25">
      <c r="B75" s="5">
        <f t="shared" ref="B75:B138" si="1">B74+1</f>
        <v>67</v>
      </c>
      <c r="C75" s="6" t="s">
        <v>184</v>
      </c>
      <c r="D75" s="6" t="s">
        <v>185</v>
      </c>
      <c r="E75" s="7" t="s">
        <v>11</v>
      </c>
      <c r="F75" s="6" t="s">
        <v>12</v>
      </c>
      <c r="G75" s="8">
        <v>3337.5</v>
      </c>
      <c r="H75" s="6" t="s">
        <v>27</v>
      </c>
      <c r="I75" s="25" t="s">
        <v>28</v>
      </c>
    </row>
    <row r="76" spans="2:9" ht="15" customHeight="1" x14ac:dyDescent="0.25">
      <c r="B76" s="5">
        <f t="shared" si="1"/>
        <v>68</v>
      </c>
      <c r="C76" s="6" t="s">
        <v>186</v>
      </c>
      <c r="D76" s="6" t="s">
        <v>187</v>
      </c>
      <c r="E76" s="7" t="s">
        <v>188</v>
      </c>
      <c r="F76" s="6" t="s">
        <v>12</v>
      </c>
      <c r="G76" s="8">
        <v>1250</v>
      </c>
      <c r="H76" s="6" t="s">
        <v>49</v>
      </c>
      <c r="I76" s="25" t="s">
        <v>50</v>
      </c>
    </row>
    <row r="77" spans="2:9" ht="15" customHeight="1" x14ac:dyDescent="0.25">
      <c r="B77" s="5">
        <f t="shared" si="1"/>
        <v>69</v>
      </c>
      <c r="C77" s="6" t="s">
        <v>189</v>
      </c>
      <c r="D77" s="6" t="s">
        <v>190</v>
      </c>
      <c r="E77" s="7" t="s">
        <v>11</v>
      </c>
      <c r="F77" s="6" t="s">
        <v>12</v>
      </c>
      <c r="G77" s="8">
        <v>501.16</v>
      </c>
      <c r="H77" s="6" t="s">
        <v>31</v>
      </c>
      <c r="I77" s="25" t="s">
        <v>32</v>
      </c>
    </row>
    <row r="78" spans="2:9" ht="15" customHeight="1" x14ac:dyDescent="0.25">
      <c r="B78" s="5">
        <f t="shared" si="1"/>
        <v>70</v>
      </c>
      <c r="C78" s="6" t="s">
        <v>191</v>
      </c>
      <c r="D78" s="6" t="s">
        <v>192</v>
      </c>
      <c r="E78" s="7" t="s">
        <v>11</v>
      </c>
      <c r="F78" s="6" t="s">
        <v>12</v>
      </c>
      <c r="G78" s="8">
        <v>345.29</v>
      </c>
      <c r="H78" s="6" t="s">
        <v>193</v>
      </c>
      <c r="I78" s="25" t="s">
        <v>194</v>
      </c>
    </row>
    <row r="79" spans="2:9" x14ac:dyDescent="0.25">
      <c r="B79" s="5">
        <f t="shared" si="1"/>
        <v>71</v>
      </c>
      <c r="C79" s="6" t="s">
        <v>195</v>
      </c>
      <c r="D79" s="6" t="s">
        <v>196</v>
      </c>
      <c r="E79" s="7" t="s">
        <v>121</v>
      </c>
      <c r="F79" s="6" t="s">
        <v>12</v>
      </c>
      <c r="G79" s="8">
        <v>380</v>
      </c>
      <c r="H79" s="16">
        <v>3211</v>
      </c>
      <c r="I79" s="26" t="s">
        <v>403</v>
      </c>
    </row>
    <row r="80" spans="2:9" ht="15" customHeight="1" x14ac:dyDescent="0.25">
      <c r="B80" s="5">
        <f t="shared" si="1"/>
        <v>72</v>
      </c>
      <c r="C80" s="6" t="s">
        <v>197</v>
      </c>
      <c r="D80" s="6" t="s">
        <v>198</v>
      </c>
      <c r="E80" s="7" t="s">
        <v>199</v>
      </c>
      <c r="F80" s="6" t="s">
        <v>12</v>
      </c>
      <c r="G80" s="8">
        <v>140.80000000000001</v>
      </c>
      <c r="H80" s="6" t="s">
        <v>130</v>
      </c>
      <c r="I80" s="25" t="s">
        <v>131</v>
      </c>
    </row>
    <row r="81" spans="2:9" ht="15" customHeight="1" x14ac:dyDescent="0.25">
      <c r="B81" s="5">
        <f t="shared" si="1"/>
        <v>73</v>
      </c>
      <c r="C81" s="6" t="s">
        <v>200</v>
      </c>
      <c r="D81" s="6" t="s">
        <v>201</v>
      </c>
      <c r="E81" s="7" t="s">
        <v>11</v>
      </c>
      <c r="F81" s="6" t="s">
        <v>12</v>
      </c>
      <c r="G81" s="8">
        <v>119.63</v>
      </c>
      <c r="H81" s="6" t="s">
        <v>55</v>
      </c>
      <c r="I81" s="25" t="s">
        <v>56</v>
      </c>
    </row>
    <row r="82" spans="2:9" x14ac:dyDescent="0.25">
      <c r="B82" s="5">
        <f t="shared" si="1"/>
        <v>74</v>
      </c>
      <c r="C82" s="6" t="s">
        <v>202</v>
      </c>
      <c r="D82" s="6" t="s">
        <v>203</v>
      </c>
      <c r="E82" s="7" t="s">
        <v>203</v>
      </c>
      <c r="F82" s="6" t="s">
        <v>12</v>
      </c>
      <c r="G82" s="8">
        <v>380</v>
      </c>
      <c r="H82" s="16" t="s">
        <v>401</v>
      </c>
      <c r="I82" s="24" t="s">
        <v>402</v>
      </c>
    </row>
    <row r="83" spans="2:9" ht="15" customHeight="1" x14ac:dyDescent="0.25">
      <c r="B83" s="5">
        <f t="shared" si="1"/>
        <v>75</v>
      </c>
      <c r="C83" s="6" t="s">
        <v>204</v>
      </c>
      <c r="D83" s="6" t="s">
        <v>205</v>
      </c>
      <c r="E83" s="7" t="s">
        <v>11</v>
      </c>
      <c r="F83" s="6" t="s">
        <v>12</v>
      </c>
      <c r="G83" s="8">
        <v>930.89</v>
      </c>
      <c r="H83" s="6" t="s">
        <v>154</v>
      </c>
      <c r="I83" s="25" t="s">
        <v>155</v>
      </c>
    </row>
    <row r="84" spans="2:9" ht="15" customHeight="1" x14ac:dyDescent="0.25">
      <c r="B84" s="5">
        <f t="shared" si="1"/>
        <v>76</v>
      </c>
      <c r="C84" s="6" t="s">
        <v>204</v>
      </c>
      <c r="D84" s="6" t="s">
        <v>205</v>
      </c>
      <c r="E84" s="7" t="s">
        <v>11</v>
      </c>
      <c r="F84" s="6" t="s">
        <v>12</v>
      </c>
      <c r="G84" s="8">
        <v>527.04999999999995</v>
      </c>
      <c r="H84" s="6" t="s">
        <v>99</v>
      </c>
      <c r="I84" s="25" t="s">
        <v>100</v>
      </c>
    </row>
    <row r="85" spans="2:9" ht="15" customHeight="1" x14ac:dyDescent="0.25">
      <c r="B85" s="5">
        <f t="shared" si="1"/>
        <v>77</v>
      </c>
      <c r="C85" s="6" t="s">
        <v>206</v>
      </c>
      <c r="D85" s="6" t="s">
        <v>207</v>
      </c>
      <c r="E85" s="7" t="s">
        <v>179</v>
      </c>
      <c r="F85" s="6" t="s">
        <v>12</v>
      </c>
      <c r="G85" s="8">
        <v>100.93</v>
      </c>
      <c r="H85" s="6" t="s">
        <v>117</v>
      </c>
      <c r="I85" s="25" t="s">
        <v>118</v>
      </c>
    </row>
    <row r="86" spans="2:9" ht="15" customHeight="1" x14ac:dyDescent="0.25">
      <c r="B86" s="5">
        <f t="shared" si="1"/>
        <v>78</v>
      </c>
      <c r="C86" s="6" t="s">
        <v>208</v>
      </c>
      <c r="D86" s="6" t="s">
        <v>209</v>
      </c>
      <c r="E86" s="7" t="s">
        <v>188</v>
      </c>
      <c r="F86" s="6" t="s">
        <v>12</v>
      </c>
      <c r="G86" s="8">
        <v>12.88</v>
      </c>
      <c r="H86" s="6" t="s">
        <v>210</v>
      </c>
      <c r="I86" s="25" t="s">
        <v>211</v>
      </c>
    </row>
    <row r="87" spans="2:9" ht="15" customHeight="1" x14ac:dyDescent="0.25">
      <c r="B87" s="5">
        <f t="shared" si="1"/>
        <v>79</v>
      </c>
      <c r="C87" s="6" t="s">
        <v>212</v>
      </c>
      <c r="D87" s="6" t="s">
        <v>213</v>
      </c>
      <c r="E87" s="7" t="s">
        <v>11</v>
      </c>
      <c r="F87" s="6" t="s">
        <v>12</v>
      </c>
      <c r="G87" s="8">
        <v>154.29</v>
      </c>
      <c r="H87" s="6" t="s">
        <v>27</v>
      </c>
      <c r="I87" s="25" t="s">
        <v>28</v>
      </c>
    </row>
    <row r="88" spans="2:9" ht="15" customHeight="1" x14ac:dyDescent="0.25">
      <c r="B88" s="5">
        <f t="shared" si="1"/>
        <v>80</v>
      </c>
      <c r="C88" s="6" t="s">
        <v>214</v>
      </c>
      <c r="D88" s="6" t="s">
        <v>215</v>
      </c>
      <c r="E88" s="7" t="s">
        <v>11</v>
      </c>
      <c r="F88" s="6" t="s">
        <v>12</v>
      </c>
      <c r="G88" s="8">
        <v>705</v>
      </c>
      <c r="H88" s="6" t="s">
        <v>27</v>
      </c>
      <c r="I88" s="25" t="s">
        <v>28</v>
      </c>
    </row>
    <row r="89" spans="2:9" ht="15" customHeight="1" x14ac:dyDescent="0.25">
      <c r="B89" s="5">
        <f t="shared" si="1"/>
        <v>81</v>
      </c>
      <c r="C89" s="6" t="s">
        <v>216</v>
      </c>
      <c r="D89" s="6" t="s">
        <v>217</v>
      </c>
      <c r="E89" s="7" t="s">
        <v>11</v>
      </c>
      <c r="F89" s="6" t="s">
        <v>12</v>
      </c>
      <c r="G89" s="8">
        <v>256</v>
      </c>
      <c r="H89" s="6" t="s">
        <v>49</v>
      </c>
      <c r="I89" s="25" t="s">
        <v>50</v>
      </c>
    </row>
    <row r="90" spans="2:9" ht="15" customHeight="1" x14ac:dyDescent="0.25">
      <c r="B90" s="5">
        <f t="shared" si="1"/>
        <v>82</v>
      </c>
      <c r="C90" s="6" t="s">
        <v>218</v>
      </c>
      <c r="D90" s="6" t="s">
        <v>219</v>
      </c>
      <c r="E90" s="7" t="s">
        <v>11</v>
      </c>
      <c r="F90" s="6" t="s">
        <v>12</v>
      </c>
      <c r="G90" s="8">
        <v>15.55</v>
      </c>
      <c r="H90" s="6" t="s">
        <v>27</v>
      </c>
      <c r="I90" s="25" t="s">
        <v>28</v>
      </c>
    </row>
    <row r="91" spans="2:9" ht="15" customHeight="1" x14ac:dyDescent="0.25">
      <c r="B91" s="5">
        <f t="shared" si="1"/>
        <v>83</v>
      </c>
      <c r="C91" s="6" t="s">
        <v>218</v>
      </c>
      <c r="D91" s="6" t="s">
        <v>219</v>
      </c>
      <c r="E91" s="7" t="s">
        <v>11</v>
      </c>
      <c r="F91" s="6" t="s">
        <v>12</v>
      </c>
      <c r="G91" s="8">
        <v>98.88</v>
      </c>
      <c r="H91" s="6" t="s">
        <v>210</v>
      </c>
      <c r="I91" s="25" t="s">
        <v>211</v>
      </c>
    </row>
    <row r="92" spans="2:9" ht="15" customHeight="1" x14ac:dyDescent="0.25">
      <c r="B92" s="5">
        <f t="shared" si="1"/>
        <v>84</v>
      </c>
      <c r="C92" s="6" t="s">
        <v>220</v>
      </c>
      <c r="D92" s="6" t="s">
        <v>221</v>
      </c>
      <c r="E92" s="7" t="s">
        <v>24</v>
      </c>
      <c r="F92" s="6" t="s">
        <v>12</v>
      </c>
      <c r="G92" s="8">
        <v>28.8</v>
      </c>
      <c r="H92" s="6" t="s">
        <v>27</v>
      </c>
      <c r="I92" s="25" t="s">
        <v>28</v>
      </c>
    </row>
    <row r="93" spans="2:9" ht="15" customHeight="1" x14ac:dyDescent="0.25">
      <c r="B93" s="5">
        <f t="shared" si="1"/>
        <v>85</v>
      </c>
      <c r="C93" s="6" t="s">
        <v>222</v>
      </c>
      <c r="D93" s="6" t="s">
        <v>223</v>
      </c>
      <c r="E93" s="7" t="s">
        <v>11</v>
      </c>
      <c r="F93" s="6" t="s">
        <v>12</v>
      </c>
      <c r="G93" s="8">
        <v>275</v>
      </c>
      <c r="H93" s="6" t="s">
        <v>95</v>
      </c>
      <c r="I93" s="25" t="s">
        <v>96</v>
      </c>
    </row>
    <row r="94" spans="2:9" x14ac:dyDescent="0.25">
      <c r="B94" s="5">
        <f t="shared" si="1"/>
        <v>86</v>
      </c>
      <c r="C94" s="6" t="s">
        <v>224</v>
      </c>
      <c r="D94" s="6" t="s">
        <v>225</v>
      </c>
      <c r="E94" s="7" t="s">
        <v>226</v>
      </c>
      <c r="F94" s="6" t="s">
        <v>12</v>
      </c>
      <c r="G94" s="8">
        <v>800</v>
      </c>
      <c r="H94" s="16" t="s">
        <v>401</v>
      </c>
      <c r="I94" s="24" t="s">
        <v>402</v>
      </c>
    </row>
    <row r="95" spans="2:9" ht="15" customHeight="1" x14ac:dyDescent="0.25">
      <c r="B95" s="5">
        <f t="shared" si="1"/>
        <v>87</v>
      </c>
      <c r="C95" s="6" t="s">
        <v>227</v>
      </c>
      <c r="D95" s="6" t="s">
        <v>228</v>
      </c>
      <c r="E95" s="7" t="s">
        <v>11</v>
      </c>
      <c r="F95" s="6" t="s">
        <v>12</v>
      </c>
      <c r="G95" s="8">
        <v>303.74</v>
      </c>
      <c r="H95" s="6" t="s">
        <v>35</v>
      </c>
      <c r="I95" s="25" t="s">
        <v>36</v>
      </c>
    </row>
    <row r="96" spans="2:9" ht="15" customHeight="1" x14ac:dyDescent="0.25">
      <c r="B96" s="5">
        <f t="shared" si="1"/>
        <v>88</v>
      </c>
      <c r="C96" s="6" t="s">
        <v>227</v>
      </c>
      <c r="D96" s="6" t="s">
        <v>228</v>
      </c>
      <c r="E96" s="7" t="s">
        <v>11</v>
      </c>
      <c r="F96" s="6" t="s">
        <v>12</v>
      </c>
      <c r="G96" s="8">
        <v>1029.43</v>
      </c>
      <c r="H96" s="6" t="s">
        <v>17</v>
      </c>
      <c r="I96" s="25" t="s">
        <v>18</v>
      </c>
    </row>
    <row r="97" spans="2:9" ht="15" customHeight="1" x14ac:dyDescent="0.25">
      <c r="B97" s="5">
        <f t="shared" si="1"/>
        <v>89</v>
      </c>
      <c r="C97" s="6" t="s">
        <v>227</v>
      </c>
      <c r="D97" s="6" t="s">
        <v>228</v>
      </c>
      <c r="E97" s="7" t="s">
        <v>11</v>
      </c>
      <c r="F97" s="6" t="s">
        <v>12</v>
      </c>
      <c r="G97" s="8">
        <v>10954.01</v>
      </c>
      <c r="H97" s="6" t="s">
        <v>95</v>
      </c>
      <c r="I97" s="25" t="s">
        <v>96</v>
      </c>
    </row>
    <row r="98" spans="2:9" ht="15" customHeight="1" x14ac:dyDescent="0.25">
      <c r="B98" s="5">
        <f t="shared" si="1"/>
        <v>90</v>
      </c>
      <c r="C98" s="6" t="s">
        <v>229</v>
      </c>
      <c r="D98" s="6" t="s">
        <v>230</v>
      </c>
      <c r="E98" s="7" t="s">
        <v>11</v>
      </c>
      <c r="F98" s="6" t="s">
        <v>12</v>
      </c>
      <c r="G98" s="8">
        <v>24.89</v>
      </c>
      <c r="H98" s="6" t="s">
        <v>210</v>
      </c>
      <c r="I98" s="25" t="s">
        <v>211</v>
      </c>
    </row>
    <row r="99" spans="2:9" ht="15" customHeight="1" x14ac:dyDescent="0.25">
      <c r="B99" s="5">
        <f t="shared" si="1"/>
        <v>91</v>
      </c>
      <c r="C99" s="6" t="s">
        <v>229</v>
      </c>
      <c r="D99" s="6" t="s">
        <v>230</v>
      </c>
      <c r="E99" s="7" t="s">
        <v>11</v>
      </c>
      <c r="F99" s="6" t="s">
        <v>12</v>
      </c>
      <c r="G99" s="8">
        <v>62.5</v>
      </c>
      <c r="H99" s="6" t="s">
        <v>17</v>
      </c>
      <c r="I99" s="25" t="s">
        <v>18</v>
      </c>
    </row>
    <row r="100" spans="2:9" ht="15" customHeight="1" x14ac:dyDescent="0.25">
      <c r="B100" s="5">
        <f t="shared" si="1"/>
        <v>92</v>
      </c>
      <c r="C100" s="6" t="s">
        <v>229</v>
      </c>
      <c r="D100" s="6" t="s">
        <v>230</v>
      </c>
      <c r="E100" s="7" t="s">
        <v>11</v>
      </c>
      <c r="F100" s="6" t="s">
        <v>12</v>
      </c>
      <c r="G100" s="8">
        <v>103.5</v>
      </c>
      <c r="H100" s="6" t="s">
        <v>39</v>
      </c>
      <c r="I100" s="25" t="s">
        <v>40</v>
      </c>
    </row>
    <row r="101" spans="2:9" ht="15" customHeight="1" x14ac:dyDescent="0.25">
      <c r="B101" s="5">
        <f t="shared" si="1"/>
        <v>93</v>
      </c>
      <c r="C101" s="6" t="s">
        <v>231</v>
      </c>
      <c r="D101" s="6" t="s">
        <v>232</v>
      </c>
      <c r="E101" s="7" t="s">
        <v>188</v>
      </c>
      <c r="F101" s="6" t="s">
        <v>12</v>
      </c>
      <c r="G101" s="8">
        <f>-3327.06+63263.67</f>
        <v>59936.61</v>
      </c>
      <c r="H101" s="6" t="s">
        <v>130</v>
      </c>
      <c r="I101" s="25" t="s">
        <v>131</v>
      </c>
    </row>
    <row r="102" spans="2:9" ht="15" customHeight="1" x14ac:dyDescent="0.25">
      <c r="B102" s="5">
        <f t="shared" si="1"/>
        <v>94</v>
      </c>
      <c r="C102" s="6" t="s">
        <v>231</v>
      </c>
      <c r="D102" s="6" t="s">
        <v>232</v>
      </c>
      <c r="E102" s="7" t="s">
        <v>188</v>
      </c>
      <c r="F102" s="6" t="s">
        <v>12</v>
      </c>
      <c r="G102" s="8">
        <v>16685.900000000001</v>
      </c>
      <c r="H102" s="6" t="s">
        <v>39</v>
      </c>
      <c r="I102" s="25" t="s">
        <v>40</v>
      </c>
    </row>
    <row r="103" spans="2:9" ht="15" customHeight="1" x14ac:dyDescent="0.25">
      <c r="B103" s="5">
        <f t="shared" si="1"/>
        <v>95</v>
      </c>
      <c r="C103" s="6" t="s">
        <v>233</v>
      </c>
      <c r="D103" s="6" t="s">
        <v>234</v>
      </c>
      <c r="E103" s="7" t="s">
        <v>235</v>
      </c>
      <c r="F103" s="6" t="s">
        <v>12</v>
      </c>
      <c r="G103" s="8">
        <v>219.1</v>
      </c>
      <c r="H103" s="6" t="s">
        <v>27</v>
      </c>
      <c r="I103" s="25" t="s">
        <v>28</v>
      </c>
    </row>
    <row r="104" spans="2:9" ht="15" customHeight="1" x14ac:dyDescent="0.25">
      <c r="B104" s="5">
        <f t="shared" si="1"/>
        <v>96</v>
      </c>
      <c r="C104" s="6" t="s">
        <v>233</v>
      </c>
      <c r="D104" s="6" t="s">
        <v>234</v>
      </c>
      <c r="E104" s="7" t="s">
        <v>235</v>
      </c>
      <c r="F104" s="6" t="s">
        <v>12</v>
      </c>
      <c r="G104" s="8">
        <v>23542.18</v>
      </c>
      <c r="H104" s="6" t="s">
        <v>39</v>
      </c>
      <c r="I104" s="25" t="s">
        <v>40</v>
      </c>
    </row>
    <row r="105" spans="2:9" x14ac:dyDescent="0.25">
      <c r="B105" s="5">
        <f t="shared" si="1"/>
        <v>97</v>
      </c>
      <c r="C105" s="6" t="s">
        <v>236</v>
      </c>
      <c r="D105" s="6" t="s">
        <v>237</v>
      </c>
      <c r="E105" s="7" t="s">
        <v>11</v>
      </c>
      <c r="F105" s="6" t="s">
        <v>12</v>
      </c>
      <c r="G105" s="8">
        <v>100</v>
      </c>
      <c r="H105" s="16" t="s">
        <v>401</v>
      </c>
      <c r="I105" s="24" t="s">
        <v>402</v>
      </c>
    </row>
    <row r="106" spans="2:9" ht="15" customHeight="1" x14ac:dyDescent="0.25">
      <c r="B106" s="5">
        <f t="shared" si="1"/>
        <v>98</v>
      </c>
      <c r="C106" s="6" t="s">
        <v>238</v>
      </c>
      <c r="D106" s="6" t="s">
        <v>239</v>
      </c>
      <c r="E106" s="7" t="s">
        <v>11</v>
      </c>
      <c r="F106" s="6" t="s">
        <v>12</v>
      </c>
      <c r="G106" s="8">
        <v>251.26</v>
      </c>
      <c r="H106" s="6" t="s">
        <v>39</v>
      </c>
      <c r="I106" s="25" t="s">
        <v>40</v>
      </c>
    </row>
    <row r="107" spans="2:9" ht="15" customHeight="1" x14ac:dyDescent="0.25">
      <c r="B107" s="5">
        <f t="shared" si="1"/>
        <v>99</v>
      </c>
      <c r="C107" s="6" t="s">
        <v>240</v>
      </c>
      <c r="D107" s="6" t="s">
        <v>241</v>
      </c>
      <c r="E107" s="7" t="s">
        <v>11</v>
      </c>
      <c r="F107" s="6" t="s">
        <v>12</v>
      </c>
      <c r="G107" s="8">
        <f>-1427.07+40093.32</f>
        <v>38666.25</v>
      </c>
      <c r="H107" s="6" t="s">
        <v>130</v>
      </c>
      <c r="I107" s="25" t="s">
        <v>131</v>
      </c>
    </row>
    <row r="108" spans="2:9" ht="15" customHeight="1" x14ac:dyDescent="0.25">
      <c r="B108" s="5">
        <f t="shared" si="1"/>
        <v>100</v>
      </c>
      <c r="C108" s="6" t="s">
        <v>242</v>
      </c>
      <c r="D108" s="6" t="s">
        <v>243</v>
      </c>
      <c r="E108" s="7" t="s">
        <v>11</v>
      </c>
      <c r="F108" s="6" t="s">
        <v>12</v>
      </c>
      <c r="G108" s="8">
        <v>31479.58</v>
      </c>
      <c r="H108" s="6" t="s">
        <v>39</v>
      </c>
      <c r="I108" s="25" t="s">
        <v>40</v>
      </c>
    </row>
    <row r="109" spans="2:9" ht="15" customHeight="1" x14ac:dyDescent="0.25">
      <c r="B109" s="5">
        <f t="shared" si="1"/>
        <v>101</v>
      </c>
      <c r="C109" s="6" t="s">
        <v>244</v>
      </c>
      <c r="D109" s="6" t="s">
        <v>245</v>
      </c>
      <c r="E109" s="7" t="s">
        <v>11</v>
      </c>
      <c r="F109" s="6" t="s">
        <v>12</v>
      </c>
      <c r="G109" s="8">
        <v>61.75</v>
      </c>
      <c r="H109" s="6" t="s">
        <v>39</v>
      </c>
      <c r="I109" s="25" t="s">
        <v>40</v>
      </c>
    </row>
    <row r="110" spans="2:9" ht="15" customHeight="1" x14ac:dyDescent="0.25">
      <c r="B110" s="5">
        <f t="shared" si="1"/>
        <v>102</v>
      </c>
      <c r="C110" s="6" t="s">
        <v>246</v>
      </c>
      <c r="D110" s="6" t="s">
        <v>247</v>
      </c>
      <c r="E110" s="7" t="s">
        <v>179</v>
      </c>
      <c r="F110" s="6" t="s">
        <v>12</v>
      </c>
      <c r="G110" s="8">
        <v>93.75</v>
      </c>
      <c r="H110" s="6" t="s">
        <v>35</v>
      </c>
      <c r="I110" s="25" t="s">
        <v>36</v>
      </c>
    </row>
    <row r="111" spans="2:9" ht="15" customHeight="1" x14ac:dyDescent="0.25">
      <c r="B111" s="5">
        <f t="shared" si="1"/>
        <v>103</v>
      </c>
      <c r="C111" s="6" t="s">
        <v>246</v>
      </c>
      <c r="D111" s="6" t="s">
        <v>247</v>
      </c>
      <c r="E111" s="7" t="s">
        <v>179</v>
      </c>
      <c r="F111" s="6" t="s">
        <v>12</v>
      </c>
      <c r="G111" s="8">
        <v>781.25</v>
      </c>
      <c r="H111" s="6" t="s">
        <v>17</v>
      </c>
      <c r="I111" s="25" t="s">
        <v>18</v>
      </c>
    </row>
    <row r="112" spans="2:9" ht="15" customHeight="1" x14ac:dyDescent="0.25">
      <c r="B112" s="5">
        <f t="shared" si="1"/>
        <v>104</v>
      </c>
      <c r="C112" s="6" t="s">
        <v>248</v>
      </c>
      <c r="D112" s="6" t="s">
        <v>249</v>
      </c>
      <c r="E112" s="7" t="s">
        <v>11</v>
      </c>
      <c r="F112" s="6" t="s">
        <v>12</v>
      </c>
      <c r="G112" s="8">
        <v>5182.1899999999996</v>
      </c>
      <c r="H112" s="6" t="s">
        <v>39</v>
      </c>
      <c r="I112" s="25" t="s">
        <v>40</v>
      </c>
    </row>
    <row r="113" spans="2:9" ht="15" customHeight="1" x14ac:dyDescent="0.25">
      <c r="B113" s="5">
        <f t="shared" si="1"/>
        <v>105</v>
      </c>
      <c r="C113" s="6" t="s">
        <v>250</v>
      </c>
      <c r="D113" s="6" t="s">
        <v>251</v>
      </c>
      <c r="E113" s="7" t="s">
        <v>61</v>
      </c>
      <c r="F113" s="6" t="s">
        <v>12</v>
      </c>
      <c r="G113" s="8">
        <v>39.5</v>
      </c>
      <c r="H113" s="6">
        <v>3251</v>
      </c>
      <c r="I113" s="25" t="s">
        <v>40</v>
      </c>
    </row>
    <row r="114" spans="2:9" ht="15" customHeight="1" x14ac:dyDescent="0.25">
      <c r="B114" s="5">
        <f t="shared" si="1"/>
        <v>106</v>
      </c>
      <c r="C114" s="6" t="s">
        <v>252</v>
      </c>
      <c r="D114" s="6" t="s">
        <v>253</v>
      </c>
      <c r="E114" s="7" t="s">
        <v>11</v>
      </c>
      <c r="F114" s="6" t="s">
        <v>12</v>
      </c>
      <c r="G114" s="8">
        <v>19.3</v>
      </c>
      <c r="H114" s="6" t="s">
        <v>27</v>
      </c>
      <c r="I114" s="25" t="s">
        <v>28</v>
      </c>
    </row>
    <row r="115" spans="2:9" ht="15" customHeight="1" x14ac:dyDescent="0.25">
      <c r="B115" s="5">
        <f t="shared" si="1"/>
        <v>107</v>
      </c>
      <c r="C115" s="6" t="s">
        <v>254</v>
      </c>
      <c r="D115" s="6" t="s">
        <v>255</v>
      </c>
      <c r="E115" s="7" t="s">
        <v>24</v>
      </c>
      <c r="F115" s="6" t="s">
        <v>12</v>
      </c>
      <c r="G115" s="8">
        <v>82.5</v>
      </c>
      <c r="H115" s="6" t="s">
        <v>210</v>
      </c>
      <c r="I115" s="25" t="s">
        <v>211</v>
      </c>
    </row>
    <row r="116" spans="2:9" ht="15" customHeight="1" x14ac:dyDescent="0.25">
      <c r="B116" s="5">
        <f t="shared" si="1"/>
        <v>108</v>
      </c>
      <c r="C116" s="6" t="s">
        <v>254</v>
      </c>
      <c r="D116" s="6" t="s">
        <v>255</v>
      </c>
      <c r="E116" s="7" t="s">
        <v>24</v>
      </c>
      <c r="F116" s="6" t="s">
        <v>12</v>
      </c>
      <c r="G116" s="8">
        <v>231.88</v>
      </c>
      <c r="H116" s="6" t="s">
        <v>89</v>
      </c>
      <c r="I116" s="25" t="s">
        <v>90</v>
      </c>
    </row>
    <row r="117" spans="2:9" ht="15" customHeight="1" x14ac:dyDescent="0.25">
      <c r="B117" s="5">
        <f t="shared" si="1"/>
        <v>109</v>
      </c>
      <c r="C117" s="6" t="s">
        <v>256</v>
      </c>
      <c r="D117" s="6" t="s">
        <v>257</v>
      </c>
      <c r="E117" s="7" t="s">
        <v>11</v>
      </c>
      <c r="F117" s="6" t="s">
        <v>12</v>
      </c>
      <c r="G117" s="8">
        <v>206.25</v>
      </c>
      <c r="H117" s="6" t="s">
        <v>210</v>
      </c>
      <c r="I117" s="25" t="s">
        <v>211</v>
      </c>
    </row>
    <row r="118" spans="2:9" ht="15" customHeight="1" x14ac:dyDescent="0.25">
      <c r="B118" s="5">
        <f t="shared" si="1"/>
        <v>110</v>
      </c>
      <c r="C118" s="6" t="s">
        <v>258</v>
      </c>
      <c r="D118" s="6" t="s">
        <v>259</v>
      </c>
      <c r="E118" s="7" t="s">
        <v>260</v>
      </c>
      <c r="F118" s="6" t="s">
        <v>12</v>
      </c>
      <c r="G118" s="8">
        <v>635.59</v>
      </c>
      <c r="H118" s="6" t="s">
        <v>27</v>
      </c>
      <c r="I118" s="25" t="s">
        <v>28</v>
      </c>
    </row>
    <row r="119" spans="2:9" ht="15" customHeight="1" x14ac:dyDescent="0.25">
      <c r="B119" s="5">
        <f t="shared" si="1"/>
        <v>111</v>
      </c>
      <c r="C119" s="6" t="s">
        <v>261</v>
      </c>
      <c r="D119" s="6" t="s">
        <v>262</v>
      </c>
      <c r="E119" s="7" t="s">
        <v>11</v>
      </c>
      <c r="F119" s="6" t="s">
        <v>12</v>
      </c>
      <c r="G119" s="8">
        <v>23.3</v>
      </c>
      <c r="H119" s="6" t="s">
        <v>27</v>
      </c>
      <c r="I119" s="25" t="s">
        <v>28</v>
      </c>
    </row>
    <row r="120" spans="2:9" ht="15" customHeight="1" x14ac:dyDescent="0.25">
      <c r="B120" s="5">
        <f t="shared" si="1"/>
        <v>112</v>
      </c>
      <c r="C120" s="6" t="s">
        <v>263</v>
      </c>
      <c r="D120" s="6" t="s">
        <v>264</v>
      </c>
      <c r="E120" s="7" t="s">
        <v>11</v>
      </c>
      <c r="F120" s="6" t="s">
        <v>12</v>
      </c>
      <c r="G120" s="8">
        <v>50</v>
      </c>
      <c r="H120" s="6" t="s">
        <v>17</v>
      </c>
      <c r="I120" s="25" t="s">
        <v>18</v>
      </c>
    </row>
    <row r="121" spans="2:9" ht="15" customHeight="1" x14ac:dyDescent="0.25">
      <c r="B121" s="5">
        <f t="shared" si="1"/>
        <v>113</v>
      </c>
      <c r="C121" s="6" t="s">
        <v>265</v>
      </c>
      <c r="D121" s="6" t="s">
        <v>266</v>
      </c>
      <c r="E121" s="7" t="s">
        <v>11</v>
      </c>
      <c r="F121" s="6" t="s">
        <v>12</v>
      </c>
      <c r="G121" s="8">
        <v>150.47</v>
      </c>
      <c r="H121" s="6" t="s">
        <v>130</v>
      </c>
      <c r="I121" s="25" t="s">
        <v>131</v>
      </c>
    </row>
    <row r="122" spans="2:9" ht="15" customHeight="1" x14ac:dyDescent="0.25">
      <c r="B122" s="5">
        <f t="shared" si="1"/>
        <v>114</v>
      </c>
      <c r="C122" s="6" t="s">
        <v>267</v>
      </c>
      <c r="D122" s="6" t="s">
        <v>268</v>
      </c>
      <c r="E122" s="7" t="s">
        <v>269</v>
      </c>
      <c r="F122" s="6" t="s">
        <v>12</v>
      </c>
      <c r="G122" s="8">
        <v>431.25</v>
      </c>
      <c r="H122" s="6" t="s">
        <v>17</v>
      </c>
      <c r="I122" s="25" t="s">
        <v>18</v>
      </c>
    </row>
    <row r="123" spans="2:9" ht="15" customHeight="1" x14ac:dyDescent="0.25">
      <c r="B123" s="5">
        <f t="shared" si="1"/>
        <v>115</v>
      </c>
      <c r="C123" s="6" t="s">
        <v>270</v>
      </c>
      <c r="D123" s="6" t="s">
        <v>271</v>
      </c>
      <c r="E123" s="7" t="s">
        <v>272</v>
      </c>
      <c r="F123" s="6" t="s">
        <v>12</v>
      </c>
      <c r="G123" s="8">
        <v>1597.38</v>
      </c>
      <c r="H123" s="6" t="s">
        <v>17</v>
      </c>
      <c r="I123" s="25" t="s">
        <v>18</v>
      </c>
    </row>
    <row r="124" spans="2:9" ht="15" customHeight="1" x14ac:dyDescent="0.25">
      <c r="B124" s="5">
        <f t="shared" si="1"/>
        <v>116</v>
      </c>
      <c r="C124" s="6" t="s">
        <v>270</v>
      </c>
      <c r="D124" s="6" t="s">
        <v>271</v>
      </c>
      <c r="E124" s="7" t="s">
        <v>272</v>
      </c>
      <c r="F124" s="6" t="s">
        <v>12</v>
      </c>
      <c r="G124" s="8">
        <v>440.04</v>
      </c>
      <c r="H124" s="6" t="s">
        <v>39</v>
      </c>
      <c r="I124" s="25" t="s">
        <v>40</v>
      </c>
    </row>
    <row r="125" spans="2:9" ht="15" customHeight="1" x14ac:dyDescent="0.25">
      <c r="B125" s="5">
        <f t="shared" si="1"/>
        <v>117</v>
      </c>
      <c r="C125" s="6" t="s">
        <v>273</v>
      </c>
      <c r="D125" s="6" t="s">
        <v>274</v>
      </c>
      <c r="E125" s="7" t="s">
        <v>11</v>
      </c>
      <c r="F125" s="6" t="s">
        <v>12</v>
      </c>
      <c r="G125" s="8">
        <v>7525.61</v>
      </c>
      <c r="H125" s="6" t="s">
        <v>105</v>
      </c>
      <c r="I125" s="25" t="s">
        <v>106</v>
      </c>
    </row>
    <row r="126" spans="2:9" ht="15" customHeight="1" x14ac:dyDescent="0.25">
      <c r="B126" s="5">
        <f t="shared" si="1"/>
        <v>118</v>
      </c>
      <c r="C126" s="6" t="s">
        <v>275</v>
      </c>
      <c r="D126" s="6" t="s">
        <v>276</v>
      </c>
      <c r="E126" s="7" t="s">
        <v>11</v>
      </c>
      <c r="F126" s="6" t="s">
        <v>12</v>
      </c>
      <c r="G126" s="8">
        <v>625</v>
      </c>
      <c r="H126" s="6" t="s">
        <v>85</v>
      </c>
      <c r="I126" s="25" t="s">
        <v>86</v>
      </c>
    </row>
    <row r="127" spans="2:9" ht="15" customHeight="1" x14ac:dyDescent="0.25">
      <c r="B127" s="5">
        <f t="shared" si="1"/>
        <v>119</v>
      </c>
      <c r="C127" s="6" t="s">
        <v>277</v>
      </c>
      <c r="D127" s="6" t="s">
        <v>278</v>
      </c>
      <c r="E127" s="7" t="s">
        <v>11</v>
      </c>
      <c r="F127" s="6" t="s">
        <v>12</v>
      </c>
      <c r="G127" s="8">
        <v>400</v>
      </c>
      <c r="H127" s="6" t="s">
        <v>85</v>
      </c>
      <c r="I127" s="25" t="s">
        <v>86</v>
      </c>
    </row>
    <row r="128" spans="2:9" ht="15" customHeight="1" x14ac:dyDescent="0.25">
      <c r="B128" s="5">
        <f t="shared" si="1"/>
        <v>120</v>
      </c>
      <c r="C128" s="6" t="s">
        <v>279</v>
      </c>
      <c r="D128" s="6" t="s">
        <v>280</v>
      </c>
      <c r="E128" s="7" t="s">
        <v>11</v>
      </c>
      <c r="F128" s="6" t="s">
        <v>12</v>
      </c>
      <c r="G128" s="8">
        <f>-1666.54+9.11+36264.85</f>
        <v>34607.42</v>
      </c>
      <c r="H128" s="6" t="s">
        <v>130</v>
      </c>
      <c r="I128" s="25" t="s">
        <v>131</v>
      </c>
    </row>
    <row r="129" spans="2:9" ht="15" customHeight="1" x14ac:dyDescent="0.25">
      <c r="B129" s="5">
        <f t="shared" si="1"/>
        <v>121</v>
      </c>
      <c r="C129" s="6" t="s">
        <v>279</v>
      </c>
      <c r="D129" s="6" t="s">
        <v>280</v>
      </c>
      <c r="E129" s="7" t="s">
        <v>11</v>
      </c>
      <c r="F129" s="6" t="s">
        <v>12</v>
      </c>
      <c r="G129" s="8">
        <f>-9.11+296.28</f>
        <v>287.16999999999996</v>
      </c>
      <c r="H129" s="6" t="s">
        <v>39</v>
      </c>
      <c r="I129" s="25" t="s">
        <v>40</v>
      </c>
    </row>
    <row r="130" spans="2:9" ht="15" customHeight="1" x14ac:dyDescent="0.25">
      <c r="B130" s="5">
        <f t="shared" si="1"/>
        <v>122</v>
      </c>
      <c r="C130" s="6" t="s">
        <v>281</v>
      </c>
      <c r="D130" s="6" t="s">
        <v>282</v>
      </c>
      <c r="E130" s="7" t="s">
        <v>11</v>
      </c>
      <c r="F130" s="6" t="s">
        <v>12</v>
      </c>
      <c r="G130" s="8">
        <v>902</v>
      </c>
      <c r="H130" s="6" t="s">
        <v>31</v>
      </c>
      <c r="I130" s="25" t="s">
        <v>32</v>
      </c>
    </row>
    <row r="131" spans="2:9" ht="15" customHeight="1" x14ac:dyDescent="0.25">
      <c r="B131" s="5">
        <f t="shared" si="1"/>
        <v>123</v>
      </c>
      <c r="C131" s="6" t="s">
        <v>283</v>
      </c>
      <c r="D131" s="6" t="s">
        <v>284</v>
      </c>
      <c r="E131" s="7" t="s">
        <v>11</v>
      </c>
      <c r="F131" s="6" t="s">
        <v>12</v>
      </c>
      <c r="G131" s="8">
        <v>71.959999999999994</v>
      </c>
      <c r="H131" s="6" t="s">
        <v>27</v>
      </c>
      <c r="I131" s="25" t="s">
        <v>28</v>
      </c>
    </row>
    <row r="132" spans="2:9" ht="15" customHeight="1" x14ac:dyDescent="0.25">
      <c r="B132" s="5">
        <f t="shared" si="1"/>
        <v>124</v>
      </c>
      <c r="C132" s="6" t="s">
        <v>283</v>
      </c>
      <c r="D132" s="6" t="s">
        <v>284</v>
      </c>
      <c r="E132" s="7" t="s">
        <v>11</v>
      </c>
      <c r="F132" s="6" t="s">
        <v>12</v>
      </c>
      <c r="G132" s="8">
        <v>10.25</v>
      </c>
      <c r="H132" s="6" t="s">
        <v>35</v>
      </c>
      <c r="I132" s="25" t="s">
        <v>36</v>
      </c>
    </row>
    <row r="133" spans="2:9" ht="15" customHeight="1" x14ac:dyDescent="0.25">
      <c r="B133" s="5">
        <f t="shared" si="1"/>
        <v>125</v>
      </c>
      <c r="C133" s="6" t="s">
        <v>283</v>
      </c>
      <c r="D133" s="6" t="s">
        <v>284</v>
      </c>
      <c r="E133" s="7" t="s">
        <v>11</v>
      </c>
      <c r="F133" s="6" t="s">
        <v>12</v>
      </c>
      <c r="G133" s="8">
        <v>170.03</v>
      </c>
      <c r="H133" s="6" t="s">
        <v>210</v>
      </c>
      <c r="I133" s="25" t="s">
        <v>211</v>
      </c>
    </row>
    <row r="134" spans="2:9" ht="15" customHeight="1" x14ac:dyDescent="0.25">
      <c r="B134" s="5">
        <f t="shared" si="1"/>
        <v>126</v>
      </c>
      <c r="C134" s="6" t="s">
        <v>285</v>
      </c>
      <c r="D134" s="6" t="s">
        <v>286</v>
      </c>
      <c r="E134" s="7" t="s">
        <v>61</v>
      </c>
      <c r="F134" s="6" t="s">
        <v>12</v>
      </c>
      <c r="G134" s="8">
        <v>2323.9899999999998</v>
      </c>
      <c r="H134" s="6" t="s">
        <v>130</v>
      </c>
      <c r="I134" s="25" t="s">
        <v>131</v>
      </c>
    </row>
    <row r="135" spans="2:9" ht="15" customHeight="1" x14ac:dyDescent="0.25">
      <c r="B135" s="5">
        <f t="shared" si="1"/>
        <v>127</v>
      </c>
      <c r="C135" s="6" t="s">
        <v>287</v>
      </c>
      <c r="D135" s="6" t="s">
        <v>288</v>
      </c>
      <c r="E135" s="7" t="s">
        <v>11</v>
      </c>
      <c r="F135" s="6" t="s">
        <v>12</v>
      </c>
      <c r="G135" s="8">
        <f>-1911.26+31307.43</f>
        <v>29396.170000000002</v>
      </c>
      <c r="H135" s="6" t="s">
        <v>130</v>
      </c>
      <c r="I135" s="25" t="s">
        <v>131</v>
      </c>
    </row>
    <row r="136" spans="2:9" ht="15" customHeight="1" x14ac:dyDescent="0.25">
      <c r="B136" s="5">
        <f t="shared" si="1"/>
        <v>128</v>
      </c>
      <c r="C136" s="6" t="s">
        <v>289</v>
      </c>
      <c r="D136" s="6" t="s">
        <v>290</v>
      </c>
      <c r="E136" s="7" t="s">
        <v>11</v>
      </c>
      <c r="F136" s="6" t="s">
        <v>12</v>
      </c>
      <c r="G136" s="8">
        <v>1200</v>
      </c>
      <c r="H136" s="6" t="s">
        <v>105</v>
      </c>
      <c r="I136" s="25" t="s">
        <v>106</v>
      </c>
    </row>
    <row r="137" spans="2:9" ht="15" customHeight="1" x14ac:dyDescent="0.25">
      <c r="B137" s="5">
        <f t="shared" si="1"/>
        <v>129</v>
      </c>
      <c r="C137" s="6" t="s">
        <v>291</v>
      </c>
      <c r="D137" s="6" t="s">
        <v>292</v>
      </c>
      <c r="E137" s="7" t="s">
        <v>11</v>
      </c>
      <c r="F137" s="6" t="s">
        <v>12</v>
      </c>
      <c r="G137" s="8">
        <v>2309</v>
      </c>
      <c r="H137" s="6" t="s">
        <v>31</v>
      </c>
      <c r="I137" s="25" t="s">
        <v>32</v>
      </c>
    </row>
    <row r="138" spans="2:9" ht="15" customHeight="1" x14ac:dyDescent="0.25">
      <c r="B138" s="5">
        <f t="shared" si="1"/>
        <v>130</v>
      </c>
      <c r="C138" s="6" t="s">
        <v>293</v>
      </c>
      <c r="D138" s="6" t="s">
        <v>294</v>
      </c>
      <c r="E138" s="7" t="s">
        <v>295</v>
      </c>
      <c r="F138" s="6" t="s">
        <v>12</v>
      </c>
      <c r="G138" s="8">
        <v>1956.38</v>
      </c>
      <c r="H138" s="6" t="s">
        <v>89</v>
      </c>
      <c r="I138" s="25" t="s">
        <v>90</v>
      </c>
    </row>
    <row r="139" spans="2:9" ht="15" customHeight="1" x14ac:dyDescent="0.25">
      <c r="B139" s="5">
        <f t="shared" ref="B139:B190" si="2">B138+1</f>
        <v>131</v>
      </c>
      <c r="C139" s="6" t="s">
        <v>296</v>
      </c>
      <c r="D139" s="6" t="s">
        <v>297</v>
      </c>
      <c r="E139" s="7" t="s">
        <v>295</v>
      </c>
      <c r="F139" s="6" t="s">
        <v>12</v>
      </c>
      <c r="G139" s="8">
        <v>108.75</v>
      </c>
      <c r="H139" s="6" t="s">
        <v>17</v>
      </c>
      <c r="I139" s="25" t="s">
        <v>18</v>
      </c>
    </row>
    <row r="140" spans="2:9" ht="25.5" customHeight="1" x14ac:dyDescent="0.25">
      <c r="B140" s="5">
        <f t="shared" si="2"/>
        <v>132</v>
      </c>
      <c r="C140" s="6" t="s">
        <v>298</v>
      </c>
      <c r="D140" s="6" t="s">
        <v>299</v>
      </c>
      <c r="E140" s="7" t="s">
        <v>11</v>
      </c>
      <c r="F140" s="6" t="s">
        <v>12</v>
      </c>
      <c r="G140" s="8">
        <v>689.47</v>
      </c>
      <c r="H140" s="6" t="s">
        <v>31</v>
      </c>
      <c r="I140" s="25" t="s">
        <v>32</v>
      </c>
    </row>
    <row r="141" spans="2:9" ht="15" customHeight="1" x14ac:dyDescent="0.25">
      <c r="B141" s="5">
        <f t="shared" si="2"/>
        <v>133</v>
      </c>
      <c r="C141" s="6" t="s">
        <v>300</v>
      </c>
      <c r="D141" s="6" t="s">
        <v>301</v>
      </c>
      <c r="E141" s="7" t="s">
        <v>11</v>
      </c>
      <c r="F141" s="6" t="s">
        <v>12</v>
      </c>
      <c r="G141" s="8">
        <v>4390.9399999999996</v>
      </c>
      <c r="H141" s="6" t="s">
        <v>31</v>
      </c>
      <c r="I141" s="25" t="s">
        <v>32</v>
      </c>
    </row>
    <row r="142" spans="2:9" ht="15" customHeight="1" x14ac:dyDescent="0.25">
      <c r="B142" s="5">
        <f t="shared" si="2"/>
        <v>134</v>
      </c>
      <c r="C142" s="6" t="s">
        <v>302</v>
      </c>
      <c r="D142" s="6" t="s">
        <v>303</v>
      </c>
      <c r="E142" s="7" t="s">
        <v>11</v>
      </c>
      <c r="F142" s="6" t="s">
        <v>12</v>
      </c>
      <c r="G142" s="8">
        <v>3004.05</v>
      </c>
      <c r="H142" s="6" t="s">
        <v>31</v>
      </c>
      <c r="I142" s="25" t="s">
        <v>32</v>
      </c>
    </row>
    <row r="143" spans="2:9" ht="25.5" customHeight="1" x14ac:dyDescent="0.25">
      <c r="B143" s="5">
        <f t="shared" si="2"/>
        <v>135</v>
      </c>
      <c r="C143" s="6" t="s">
        <v>304</v>
      </c>
      <c r="D143" s="6" t="s">
        <v>305</v>
      </c>
      <c r="E143" s="7" t="s">
        <v>11</v>
      </c>
      <c r="F143" s="6" t="s">
        <v>12</v>
      </c>
      <c r="G143" s="8">
        <v>1098.7</v>
      </c>
      <c r="H143" s="6" t="s">
        <v>31</v>
      </c>
      <c r="I143" s="25" t="s">
        <v>32</v>
      </c>
    </row>
    <row r="144" spans="2:9" ht="15" customHeight="1" x14ac:dyDescent="0.25">
      <c r="B144" s="5">
        <f t="shared" si="2"/>
        <v>136</v>
      </c>
      <c r="C144" s="6" t="s">
        <v>306</v>
      </c>
      <c r="D144" s="6" t="s">
        <v>307</v>
      </c>
      <c r="E144" s="7" t="s">
        <v>11</v>
      </c>
      <c r="F144" s="6" t="s">
        <v>12</v>
      </c>
      <c r="G144" s="8">
        <v>854.68</v>
      </c>
      <c r="H144" s="6" t="s">
        <v>31</v>
      </c>
      <c r="I144" s="25" t="s">
        <v>32</v>
      </c>
    </row>
    <row r="145" spans="2:9" ht="25.5" customHeight="1" x14ac:dyDescent="0.25">
      <c r="B145" s="5">
        <f t="shared" si="2"/>
        <v>137</v>
      </c>
      <c r="C145" s="6" t="s">
        <v>308</v>
      </c>
      <c r="D145" s="6" t="s">
        <v>309</v>
      </c>
      <c r="E145" s="7" t="s">
        <v>11</v>
      </c>
      <c r="F145" s="6" t="s">
        <v>12</v>
      </c>
      <c r="G145" s="8">
        <v>371.38</v>
      </c>
      <c r="H145" s="6" t="s">
        <v>31</v>
      </c>
      <c r="I145" s="25" t="s">
        <v>32</v>
      </c>
    </row>
    <row r="146" spans="2:9" ht="15" customHeight="1" x14ac:dyDescent="0.25">
      <c r="B146" s="5">
        <f t="shared" si="2"/>
        <v>138</v>
      </c>
      <c r="C146" s="6" t="s">
        <v>310</v>
      </c>
      <c r="D146" s="6" t="s">
        <v>311</v>
      </c>
      <c r="E146" s="7" t="s">
        <v>11</v>
      </c>
      <c r="F146" s="6" t="s">
        <v>12</v>
      </c>
      <c r="G146" s="8">
        <v>9.24</v>
      </c>
      <c r="H146" s="6" t="s">
        <v>27</v>
      </c>
      <c r="I146" s="25" t="s">
        <v>28</v>
      </c>
    </row>
    <row r="147" spans="2:9" ht="15" customHeight="1" x14ac:dyDescent="0.25">
      <c r="B147" s="5">
        <f t="shared" si="2"/>
        <v>139</v>
      </c>
      <c r="C147" s="6" t="s">
        <v>312</v>
      </c>
      <c r="D147" s="6" t="s">
        <v>313</v>
      </c>
      <c r="E147" s="7" t="s">
        <v>269</v>
      </c>
      <c r="F147" s="6" t="s">
        <v>12</v>
      </c>
      <c r="G147" s="8">
        <v>925</v>
      </c>
      <c r="H147" s="6" t="s">
        <v>17</v>
      </c>
      <c r="I147" s="25" t="s">
        <v>18</v>
      </c>
    </row>
    <row r="148" spans="2:9" ht="15" customHeight="1" x14ac:dyDescent="0.25">
      <c r="B148" s="5">
        <f t="shared" si="2"/>
        <v>140</v>
      </c>
      <c r="C148" s="6" t="s">
        <v>314</v>
      </c>
      <c r="D148" s="6" t="s">
        <v>315</v>
      </c>
      <c r="E148" s="7" t="s">
        <v>11</v>
      </c>
      <c r="F148" s="6" t="s">
        <v>12</v>
      </c>
      <c r="G148" s="8">
        <v>1100</v>
      </c>
      <c r="H148" s="6" t="s">
        <v>17</v>
      </c>
      <c r="I148" s="25" t="s">
        <v>18</v>
      </c>
    </row>
    <row r="149" spans="2:9" ht="15" customHeight="1" x14ac:dyDescent="0.25">
      <c r="B149" s="5">
        <f t="shared" si="2"/>
        <v>141</v>
      </c>
      <c r="C149" s="6" t="s">
        <v>316</v>
      </c>
      <c r="D149" s="6" t="s">
        <v>317</v>
      </c>
      <c r="E149" s="7" t="s">
        <v>188</v>
      </c>
      <c r="F149" s="6" t="s">
        <v>12</v>
      </c>
      <c r="G149" s="8">
        <v>2287.54</v>
      </c>
      <c r="H149" s="6" t="s">
        <v>49</v>
      </c>
      <c r="I149" s="25" t="s">
        <v>50</v>
      </c>
    </row>
    <row r="150" spans="2:9" ht="15" customHeight="1" x14ac:dyDescent="0.25">
      <c r="B150" s="5">
        <f t="shared" si="2"/>
        <v>142</v>
      </c>
      <c r="C150" s="6" t="s">
        <v>318</v>
      </c>
      <c r="D150" s="6" t="s">
        <v>319</v>
      </c>
      <c r="E150" s="7" t="s">
        <v>11</v>
      </c>
      <c r="F150" s="6" t="s">
        <v>12</v>
      </c>
      <c r="G150" s="8">
        <v>309.27999999999997</v>
      </c>
      <c r="H150" s="6" t="s">
        <v>210</v>
      </c>
      <c r="I150" s="25" t="s">
        <v>211</v>
      </c>
    </row>
    <row r="151" spans="2:9" ht="15" customHeight="1" x14ac:dyDescent="0.25">
      <c r="B151" s="5">
        <f t="shared" si="2"/>
        <v>143</v>
      </c>
      <c r="C151" s="6" t="s">
        <v>318</v>
      </c>
      <c r="D151" s="6" t="s">
        <v>319</v>
      </c>
      <c r="E151" s="7" t="s">
        <v>11</v>
      </c>
      <c r="F151" s="6" t="s">
        <v>12</v>
      </c>
      <c r="G151" s="8">
        <v>33.19</v>
      </c>
      <c r="H151" s="6" t="s">
        <v>39</v>
      </c>
      <c r="I151" s="25" t="s">
        <v>40</v>
      </c>
    </row>
    <row r="152" spans="2:9" ht="15" customHeight="1" x14ac:dyDescent="0.25">
      <c r="B152" s="5">
        <f t="shared" si="2"/>
        <v>144</v>
      </c>
      <c r="C152" s="6" t="s">
        <v>320</v>
      </c>
      <c r="D152" s="6" t="s">
        <v>321</v>
      </c>
      <c r="E152" s="7" t="s">
        <v>11</v>
      </c>
      <c r="F152" s="6" t="s">
        <v>12</v>
      </c>
      <c r="G152" s="8">
        <v>7625</v>
      </c>
      <c r="H152" s="6" t="s">
        <v>105</v>
      </c>
      <c r="I152" s="25" t="s">
        <v>106</v>
      </c>
    </row>
    <row r="153" spans="2:9" ht="15" customHeight="1" x14ac:dyDescent="0.25">
      <c r="B153" s="5">
        <f t="shared" si="2"/>
        <v>145</v>
      </c>
      <c r="C153" s="6" t="s">
        <v>322</v>
      </c>
      <c r="D153" s="6" t="s">
        <v>323</v>
      </c>
      <c r="E153" s="7" t="s">
        <v>235</v>
      </c>
      <c r="F153" s="6" t="s">
        <v>12</v>
      </c>
      <c r="G153" s="8">
        <v>1564.13</v>
      </c>
      <c r="H153" s="6" t="s">
        <v>13</v>
      </c>
      <c r="I153" s="25" t="s">
        <v>14</v>
      </c>
    </row>
    <row r="154" spans="2:9" ht="15" customHeight="1" x14ac:dyDescent="0.25">
      <c r="B154" s="5">
        <f t="shared" si="2"/>
        <v>146</v>
      </c>
      <c r="C154" s="6" t="s">
        <v>324</v>
      </c>
      <c r="D154" s="6" t="s">
        <v>325</v>
      </c>
      <c r="E154" s="7" t="s">
        <v>11</v>
      </c>
      <c r="F154" s="6" t="s">
        <v>12</v>
      </c>
      <c r="G154" s="8">
        <v>435</v>
      </c>
      <c r="H154" s="6" t="s">
        <v>17</v>
      </c>
      <c r="I154" s="25" t="s">
        <v>18</v>
      </c>
    </row>
    <row r="155" spans="2:9" ht="15" customHeight="1" x14ac:dyDescent="0.25">
      <c r="B155" s="5">
        <f t="shared" si="2"/>
        <v>147</v>
      </c>
      <c r="C155" s="6" t="s">
        <v>326</v>
      </c>
      <c r="D155" s="6" t="s">
        <v>327</v>
      </c>
      <c r="E155" s="7" t="s">
        <v>11</v>
      </c>
      <c r="F155" s="6" t="s">
        <v>12</v>
      </c>
      <c r="G155" s="8">
        <v>611.25</v>
      </c>
      <c r="H155" s="6" t="s">
        <v>55</v>
      </c>
      <c r="I155" s="25" t="s">
        <v>56</v>
      </c>
    </row>
    <row r="156" spans="2:9" x14ac:dyDescent="0.25">
      <c r="B156" s="5">
        <f t="shared" si="2"/>
        <v>148</v>
      </c>
      <c r="C156" s="6" t="s">
        <v>328</v>
      </c>
      <c r="D156" s="6" t="s">
        <v>329</v>
      </c>
      <c r="E156" s="7" t="s">
        <v>11</v>
      </c>
      <c r="F156" s="6" t="s">
        <v>12</v>
      </c>
      <c r="G156" s="8">
        <v>390</v>
      </c>
      <c r="H156" s="16">
        <v>3211</v>
      </c>
      <c r="I156" s="26" t="s">
        <v>403</v>
      </c>
    </row>
    <row r="157" spans="2:9" x14ac:dyDescent="0.25">
      <c r="B157" s="5">
        <f t="shared" si="2"/>
        <v>149</v>
      </c>
      <c r="C157" s="6" t="s">
        <v>328</v>
      </c>
      <c r="D157" s="6" t="s">
        <v>329</v>
      </c>
      <c r="E157" s="7" t="s">
        <v>11</v>
      </c>
      <c r="F157" s="6" t="s">
        <v>12</v>
      </c>
      <c r="G157" s="8">
        <v>350</v>
      </c>
      <c r="H157" s="6" t="s">
        <v>330</v>
      </c>
      <c r="I157" s="23" t="s">
        <v>331</v>
      </c>
    </row>
    <row r="158" spans="2:9" x14ac:dyDescent="0.25">
      <c r="B158" s="5">
        <f t="shared" si="2"/>
        <v>150</v>
      </c>
      <c r="C158" s="6" t="s">
        <v>332</v>
      </c>
      <c r="D158" s="6" t="s">
        <v>333</v>
      </c>
      <c r="E158" s="7" t="s">
        <v>11</v>
      </c>
      <c r="F158" s="6" t="s">
        <v>12</v>
      </c>
      <c r="G158" s="8">
        <v>90</v>
      </c>
      <c r="H158" s="6" t="s">
        <v>17</v>
      </c>
      <c r="I158" s="23" t="s">
        <v>18</v>
      </c>
    </row>
    <row r="159" spans="2:9" x14ac:dyDescent="0.25">
      <c r="B159" s="5">
        <f t="shared" si="2"/>
        <v>151</v>
      </c>
      <c r="C159" s="6" t="s">
        <v>334</v>
      </c>
      <c r="D159" s="6" t="s">
        <v>335</v>
      </c>
      <c r="E159" s="7" t="s">
        <v>11</v>
      </c>
      <c r="F159" s="6" t="s">
        <v>12</v>
      </c>
      <c r="G159" s="8">
        <v>1822.53</v>
      </c>
      <c r="H159" s="6" t="s">
        <v>85</v>
      </c>
      <c r="I159" s="23" t="s">
        <v>86</v>
      </c>
    </row>
    <row r="160" spans="2:9" x14ac:dyDescent="0.25">
      <c r="B160" s="5">
        <f t="shared" si="2"/>
        <v>152</v>
      </c>
      <c r="C160" s="6" t="s">
        <v>336</v>
      </c>
      <c r="D160" s="6" t="s">
        <v>337</v>
      </c>
      <c r="E160" s="7" t="s">
        <v>11</v>
      </c>
      <c r="F160" s="6" t="s">
        <v>12</v>
      </c>
      <c r="G160" s="8">
        <v>5</v>
      </c>
      <c r="H160" s="6" t="s">
        <v>35</v>
      </c>
      <c r="I160" s="23" t="s">
        <v>36</v>
      </c>
    </row>
    <row r="161" spans="2:9" x14ac:dyDescent="0.25">
      <c r="B161" s="5">
        <f t="shared" si="2"/>
        <v>153</v>
      </c>
      <c r="C161" s="6" t="s">
        <v>338</v>
      </c>
      <c r="D161" s="6" t="s">
        <v>339</v>
      </c>
      <c r="E161" s="7" t="s">
        <v>11</v>
      </c>
      <c r="F161" s="6" t="s">
        <v>12</v>
      </c>
      <c r="G161" s="8">
        <v>1936.62</v>
      </c>
      <c r="H161" s="6" t="s">
        <v>31</v>
      </c>
      <c r="I161" s="23" t="s">
        <v>32</v>
      </c>
    </row>
    <row r="162" spans="2:9" x14ac:dyDescent="0.25">
      <c r="B162" s="5">
        <f t="shared" si="2"/>
        <v>154</v>
      </c>
      <c r="C162" s="6" t="s">
        <v>340</v>
      </c>
      <c r="D162" s="6" t="s">
        <v>341</v>
      </c>
      <c r="E162" s="7" t="s">
        <v>11</v>
      </c>
      <c r="F162" s="6" t="s">
        <v>12</v>
      </c>
      <c r="G162" s="8">
        <v>421.89</v>
      </c>
      <c r="H162" s="6" t="s">
        <v>27</v>
      </c>
      <c r="I162" s="23" t="s">
        <v>28</v>
      </c>
    </row>
    <row r="163" spans="2:9" x14ac:dyDescent="0.25">
      <c r="B163" s="5">
        <f t="shared" si="2"/>
        <v>155</v>
      </c>
      <c r="C163" s="6" t="s">
        <v>342</v>
      </c>
      <c r="D163" s="6" t="s">
        <v>343</v>
      </c>
      <c r="E163" s="7" t="s">
        <v>11</v>
      </c>
      <c r="F163" s="6" t="s">
        <v>12</v>
      </c>
      <c r="G163" s="8">
        <v>40.299999999999997</v>
      </c>
      <c r="H163" s="6" t="s">
        <v>55</v>
      </c>
      <c r="I163" s="23" t="s">
        <v>56</v>
      </c>
    </row>
    <row r="164" spans="2:9" x14ac:dyDescent="0.25">
      <c r="B164" s="5">
        <f t="shared" si="2"/>
        <v>156</v>
      </c>
      <c r="C164" s="6" t="s">
        <v>344</v>
      </c>
      <c r="D164" s="6" t="s">
        <v>345</v>
      </c>
      <c r="E164" s="7" t="s">
        <v>11</v>
      </c>
      <c r="F164" s="6" t="s">
        <v>12</v>
      </c>
      <c r="G164" s="8">
        <v>118.75</v>
      </c>
      <c r="H164" s="6" t="s">
        <v>89</v>
      </c>
      <c r="I164" s="23" t="s">
        <v>90</v>
      </c>
    </row>
    <row r="165" spans="2:9" x14ac:dyDescent="0.25">
      <c r="B165" s="5">
        <f t="shared" si="2"/>
        <v>157</v>
      </c>
      <c r="C165" s="6" t="s">
        <v>346</v>
      </c>
      <c r="D165" s="6" t="s">
        <v>347</v>
      </c>
      <c r="E165" s="7" t="s">
        <v>11</v>
      </c>
      <c r="F165" s="6" t="s">
        <v>12</v>
      </c>
      <c r="G165" s="8">
        <v>686.25</v>
      </c>
      <c r="H165" s="6" t="s">
        <v>17</v>
      </c>
      <c r="I165" s="23" t="s">
        <v>18</v>
      </c>
    </row>
    <row r="166" spans="2:9" x14ac:dyDescent="0.25">
      <c r="B166" s="5">
        <f t="shared" si="2"/>
        <v>158</v>
      </c>
      <c r="C166" s="6" t="s">
        <v>348</v>
      </c>
      <c r="D166" s="6" t="s">
        <v>349</v>
      </c>
      <c r="E166" s="7" t="s">
        <v>11</v>
      </c>
      <c r="F166" s="6" t="s">
        <v>12</v>
      </c>
      <c r="G166" s="8">
        <v>1311.04</v>
      </c>
      <c r="H166" s="6" t="s">
        <v>13</v>
      </c>
      <c r="I166" s="23" t="s">
        <v>14</v>
      </c>
    </row>
    <row r="167" spans="2:9" x14ac:dyDescent="0.25">
      <c r="B167" s="5">
        <f t="shared" si="2"/>
        <v>159</v>
      </c>
      <c r="C167" s="6" t="s">
        <v>350</v>
      </c>
      <c r="D167" s="6" t="s">
        <v>351</v>
      </c>
      <c r="E167" s="7" t="s">
        <v>11</v>
      </c>
      <c r="F167" s="6" t="s">
        <v>12</v>
      </c>
      <c r="G167" s="8">
        <v>786.76</v>
      </c>
      <c r="H167" s="6" t="s">
        <v>27</v>
      </c>
      <c r="I167" s="23" t="s">
        <v>28</v>
      </c>
    </row>
    <row r="168" spans="2:9" x14ac:dyDescent="0.25">
      <c r="B168" s="5">
        <f t="shared" si="2"/>
        <v>160</v>
      </c>
      <c r="C168" s="6" t="s">
        <v>352</v>
      </c>
      <c r="D168" s="6" t="s">
        <v>353</v>
      </c>
      <c r="E168" s="7" t="s">
        <v>11</v>
      </c>
      <c r="F168" s="6" t="s">
        <v>12</v>
      </c>
      <c r="G168" s="8">
        <v>75.12</v>
      </c>
      <c r="H168" s="6" t="s">
        <v>17</v>
      </c>
      <c r="I168" s="23" t="s">
        <v>18</v>
      </c>
    </row>
    <row r="169" spans="2:9" x14ac:dyDescent="0.25">
      <c r="B169" s="5">
        <f t="shared" si="2"/>
        <v>161</v>
      </c>
      <c r="C169" s="6" t="s">
        <v>354</v>
      </c>
      <c r="D169" s="6" t="s">
        <v>355</v>
      </c>
      <c r="E169" s="7" t="s">
        <v>11</v>
      </c>
      <c r="F169" s="6" t="s">
        <v>12</v>
      </c>
      <c r="G169" s="8">
        <v>412.43</v>
      </c>
      <c r="H169" s="6" t="s">
        <v>210</v>
      </c>
      <c r="I169" s="23" t="s">
        <v>211</v>
      </c>
    </row>
    <row r="170" spans="2:9" x14ac:dyDescent="0.25">
      <c r="B170" s="5">
        <f t="shared" si="2"/>
        <v>162</v>
      </c>
      <c r="C170" s="6" t="s">
        <v>356</v>
      </c>
      <c r="D170" s="6" t="s">
        <v>357</v>
      </c>
      <c r="E170" s="7" t="s">
        <v>11</v>
      </c>
      <c r="F170" s="6" t="s">
        <v>12</v>
      </c>
      <c r="G170" s="8">
        <v>2939.5</v>
      </c>
      <c r="H170" s="6" t="s">
        <v>358</v>
      </c>
      <c r="I170" s="23" t="s">
        <v>359</v>
      </c>
    </row>
    <row r="171" spans="2:9" x14ac:dyDescent="0.25">
      <c r="B171" s="5">
        <f t="shared" si="2"/>
        <v>163</v>
      </c>
      <c r="C171" s="6" t="s">
        <v>360</v>
      </c>
      <c r="D171" s="6" t="s">
        <v>361</v>
      </c>
      <c r="E171" s="7" t="s">
        <v>11</v>
      </c>
      <c r="F171" s="6" t="s">
        <v>12</v>
      </c>
      <c r="G171" s="8">
        <v>21.49</v>
      </c>
      <c r="H171" s="6" t="s">
        <v>27</v>
      </c>
      <c r="I171" s="23" t="s">
        <v>28</v>
      </c>
    </row>
    <row r="172" spans="2:9" x14ac:dyDescent="0.25">
      <c r="B172" s="5">
        <f t="shared" si="2"/>
        <v>164</v>
      </c>
      <c r="C172" s="6" t="s">
        <v>362</v>
      </c>
      <c r="D172" s="6" t="s">
        <v>363</v>
      </c>
      <c r="E172" s="7" t="s">
        <v>11</v>
      </c>
      <c r="F172" s="6" t="s">
        <v>12</v>
      </c>
      <c r="G172" s="8">
        <v>3782.58</v>
      </c>
      <c r="H172" s="6" t="s">
        <v>364</v>
      </c>
      <c r="I172" s="23" t="s">
        <v>365</v>
      </c>
    </row>
    <row r="173" spans="2:9" x14ac:dyDescent="0.25">
      <c r="B173" s="5">
        <f t="shared" si="2"/>
        <v>165</v>
      </c>
      <c r="C173" s="6" t="s">
        <v>366</v>
      </c>
      <c r="D173" s="6" t="s">
        <v>367</v>
      </c>
      <c r="E173" s="7" t="s">
        <v>11</v>
      </c>
      <c r="F173" s="6" t="s">
        <v>12</v>
      </c>
      <c r="G173" s="8">
        <v>460</v>
      </c>
      <c r="H173" s="6" t="s">
        <v>368</v>
      </c>
      <c r="I173" s="23" t="s">
        <v>369</v>
      </c>
    </row>
    <row r="174" spans="2:9" x14ac:dyDescent="0.25">
      <c r="B174" s="5">
        <f t="shared" si="2"/>
        <v>166</v>
      </c>
      <c r="C174" s="6" t="s">
        <v>370</v>
      </c>
      <c r="D174" s="6" t="s">
        <v>371</v>
      </c>
      <c r="E174" s="7" t="s">
        <v>11</v>
      </c>
      <c r="F174" s="6" t="s">
        <v>12</v>
      </c>
      <c r="G174" s="8">
        <v>93</v>
      </c>
      <c r="H174" s="6" t="s">
        <v>372</v>
      </c>
      <c r="I174" s="23" t="s">
        <v>373</v>
      </c>
    </row>
    <row r="175" spans="2:9" x14ac:dyDescent="0.25">
      <c r="B175" s="5">
        <f t="shared" si="2"/>
        <v>167</v>
      </c>
      <c r="C175" s="6" t="s">
        <v>374</v>
      </c>
      <c r="D175" s="6" t="s">
        <v>375</v>
      </c>
      <c r="E175" s="7" t="s">
        <v>11</v>
      </c>
      <c r="F175" s="6" t="s">
        <v>12</v>
      </c>
      <c r="G175" s="8">
        <v>1278.75</v>
      </c>
      <c r="H175" s="6" t="s">
        <v>95</v>
      </c>
      <c r="I175" s="23" t="s">
        <v>96</v>
      </c>
    </row>
    <row r="176" spans="2:9" x14ac:dyDescent="0.25">
      <c r="B176" s="5">
        <f t="shared" si="2"/>
        <v>168</v>
      </c>
      <c r="C176" s="6" t="s">
        <v>376</v>
      </c>
      <c r="D176" s="6" t="s">
        <v>377</v>
      </c>
      <c r="E176" s="7" t="s">
        <v>124</v>
      </c>
      <c r="F176" s="6" t="s">
        <v>12</v>
      </c>
      <c r="G176" s="8">
        <v>647.34</v>
      </c>
      <c r="H176" s="6" t="s">
        <v>31</v>
      </c>
      <c r="I176" s="23" t="s">
        <v>32</v>
      </c>
    </row>
    <row r="177" spans="2:9" x14ac:dyDescent="0.25">
      <c r="B177" s="5">
        <f t="shared" si="2"/>
        <v>169</v>
      </c>
      <c r="C177" s="6" t="s">
        <v>378</v>
      </c>
      <c r="D177" s="6" t="s">
        <v>379</v>
      </c>
      <c r="E177" s="7" t="s">
        <v>11</v>
      </c>
      <c r="F177" s="6" t="s">
        <v>12</v>
      </c>
      <c r="G177" s="8">
        <v>399.15</v>
      </c>
      <c r="H177" s="6" t="s">
        <v>210</v>
      </c>
      <c r="I177" s="23" t="s">
        <v>211</v>
      </c>
    </row>
    <row r="178" spans="2:9" x14ac:dyDescent="0.25">
      <c r="B178" s="5">
        <f t="shared" si="2"/>
        <v>170</v>
      </c>
      <c r="C178" s="6" t="s">
        <v>378</v>
      </c>
      <c r="D178" s="6" t="s">
        <v>379</v>
      </c>
      <c r="E178" s="7" t="s">
        <v>11</v>
      </c>
      <c r="F178" s="6" t="s">
        <v>12</v>
      </c>
      <c r="G178" s="8">
        <v>1494.21</v>
      </c>
      <c r="H178" s="6" t="s">
        <v>17</v>
      </c>
      <c r="I178" s="23" t="s">
        <v>18</v>
      </c>
    </row>
    <row r="179" spans="2:9" ht="25.5" x14ac:dyDescent="0.25">
      <c r="B179" s="5">
        <f t="shared" si="2"/>
        <v>171</v>
      </c>
      <c r="C179" s="6" t="s">
        <v>378</v>
      </c>
      <c r="D179" s="6" t="s">
        <v>379</v>
      </c>
      <c r="E179" s="7" t="s">
        <v>11</v>
      </c>
      <c r="F179" s="6" t="s">
        <v>12</v>
      </c>
      <c r="G179" s="8">
        <v>10926.8</v>
      </c>
      <c r="H179" s="6" t="s">
        <v>39</v>
      </c>
      <c r="I179" s="23" t="s">
        <v>40</v>
      </c>
    </row>
    <row r="180" spans="2:9" x14ac:dyDescent="0.25">
      <c r="B180" s="5">
        <f t="shared" si="2"/>
        <v>172</v>
      </c>
      <c r="C180" s="6" t="s">
        <v>380</v>
      </c>
      <c r="D180" s="6" t="s">
        <v>381</v>
      </c>
      <c r="E180" s="7" t="s">
        <v>11</v>
      </c>
      <c r="F180" s="6" t="s">
        <v>12</v>
      </c>
      <c r="G180" s="8">
        <v>8998.0300000000007</v>
      </c>
      <c r="H180" s="6" t="s">
        <v>99</v>
      </c>
      <c r="I180" s="23" t="s">
        <v>100</v>
      </c>
    </row>
    <row r="181" spans="2:9" x14ac:dyDescent="0.25">
      <c r="B181" s="5">
        <f t="shared" si="2"/>
        <v>173</v>
      </c>
      <c r="C181" s="6" t="s">
        <v>382</v>
      </c>
      <c r="D181" s="6" t="s">
        <v>383</v>
      </c>
      <c r="E181" s="7" t="s">
        <v>11</v>
      </c>
      <c r="F181" s="6" t="s">
        <v>12</v>
      </c>
      <c r="G181" s="8">
        <v>87.5</v>
      </c>
      <c r="H181" s="6" t="s">
        <v>17</v>
      </c>
      <c r="I181" s="23" t="s">
        <v>18</v>
      </c>
    </row>
    <row r="182" spans="2:9" x14ac:dyDescent="0.25">
      <c r="B182" s="5">
        <f t="shared" si="2"/>
        <v>174</v>
      </c>
      <c r="C182" s="6" t="s">
        <v>384</v>
      </c>
      <c r="D182" s="6" t="s">
        <v>385</v>
      </c>
      <c r="E182" s="7" t="s">
        <v>11</v>
      </c>
      <c r="F182" s="6" t="s">
        <v>12</v>
      </c>
      <c r="G182" s="8">
        <v>5471.54</v>
      </c>
      <c r="H182" s="6" t="s">
        <v>99</v>
      </c>
      <c r="I182" s="23" t="s">
        <v>100</v>
      </c>
    </row>
    <row r="183" spans="2:9" x14ac:dyDescent="0.25">
      <c r="B183" s="5">
        <f t="shared" si="2"/>
        <v>175</v>
      </c>
      <c r="C183" s="6" t="s">
        <v>386</v>
      </c>
      <c r="D183" s="6" t="s">
        <v>385</v>
      </c>
      <c r="E183" s="7" t="s">
        <v>11</v>
      </c>
      <c r="F183" s="6" t="s">
        <v>12</v>
      </c>
      <c r="G183" s="8">
        <v>7312.06</v>
      </c>
      <c r="H183" s="6" t="s">
        <v>117</v>
      </c>
      <c r="I183" s="23" t="s">
        <v>118</v>
      </c>
    </row>
    <row r="184" spans="2:9" x14ac:dyDescent="0.25">
      <c r="B184" s="5">
        <f t="shared" si="2"/>
        <v>176</v>
      </c>
      <c r="C184" s="6" t="s">
        <v>387</v>
      </c>
      <c r="D184" s="6" t="s">
        <v>388</v>
      </c>
      <c r="E184" s="7" t="s">
        <v>11</v>
      </c>
      <c r="F184" s="6" t="s">
        <v>12</v>
      </c>
      <c r="G184" s="8">
        <v>88</v>
      </c>
      <c r="H184" s="6" t="s">
        <v>99</v>
      </c>
      <c r="I184" s="23" t="s">
        <v>100</v>
      </c>
    </row>
    <row r="185" spans="2:9" x14ac:dyDescent="0.25">
      <c r="B185" s="5">
        <f t="shared" si="2"/>
        <v>177</v>
      </c>
      <c r="C185" s="6" t="s">
        <v>389</v>
      </c>
      <c r="D185" s="6" t="s">
        <v>390</v>
      </c>
      <c r="E185" s="7" t="s">
        <v>11</v>
      </c>
      <c r="F185" s="6" t="s">
        <v>12</v>
      </c>
      <c r="G185" s="8">
        <v>1392.83</v>
      </c>
      <c r="H185" s="6" t="s">
        <v>17</v>
      </c>
      <c r="I185" s="23" t="s">
        <v>18</v>
      </c>
    </row>
    <row r="186" spans="2:9" x14ac:dyDescent="0.25">
      <c r="B186" s="5">
        <f t="shared" si="2"/>
        <v>178</v>
      </c>
      <c r="C186" s="6" t="s">
        <v>389</v>
      </c>
      <c r="D186" s="6" t="s">
        <v>390</v>
      </c>
      <c r="E186" s="7" t="s">
        <v>11</v>
      </c>
      <c r="F186" s="6" t="s">
        <v>12</v>
      </c>
      <c r="G186" s="8">
        <v>636.25</v>
      </c>
      <c r="H186" s="6" t="s">
        <v>358</v>
      </c>
      <c r="I186" s="23" t="s">
        <v>359</v>
      </c>
    </row>
    <row r="187" spans="2:9" x14ac:dyDescent="0.25">
      <c r="B187" s="5">
        <f t="shared" si="2"/>
        <v>179</v>
      </c>
      <c r="C187" s="6" t="s">
        <v>391</v>
      </c>
      <c r="D187" s="6" t="s">
        <v>392</v>
      </c>
      <c r="E187" s="7" t="s">
        <v>11</v>
      </c>
      <c r="F187" s="6" t="s">
        <v>12</v>
      </c>
      <c r="G187" s="8">
        <v>769.8</v>
      </c>
      <c r="H187" s="6" t="s">
        <v>393</v>
      </c>
      <c r="I187" s="23" t="s">
        <v>394</v>
      </c>
    </row>
    <row r="188" spans="2:9" x14ac:dyDescent="0.25">
      <c r="B188" s="5">
        <f t="shared" si="2"/>
        <v>180</v>
      </c>
      <c r="C188" s="6" t="s">
        <v>395</v>
      </c>
      <c r="D188" s="6" t="s">
        <v>396</v>
      </c>
      <c r="E188" s="7" t="s">
        <v>11</v>
      </c>
      <c r="F188" s="6" t="s">
        <v>12</v>
      </c>
      <c r="G188" s="8">
        <v>273.8</v>
      </c>
      <c r="H188" s="6" t="s">
        <v>31</v>
      </c>
      <c r="I188" s="23" t="s">
        <v>32</v>
      </c>
    </row>
    <row r="189" spans="2:9" x14ac:dyDescent="0.25">
      <c r="B189" s="5">
        <f t="shared" si="2"/>
        <v>181</v>
      </c>
      <c r="C189" s="6" t="s">
        <v>397</v>
      </c>
      <c r="D189" s="6" t="s">
        <v>398</v>
      </c>
      <c r="E189" s="7" t="s">
        <v>11</v>
      </c>
      <c r="F189" s="6" t="s">
        <v>12</v>
      </c>
      <c r="G189" s="8">
        <v>2456.5</v>
      </c>
      <c r="H189" s="6" t="s">
        <v>31</v>
      </c>
      <c r="I189" s="23" t="s">
        <v>32</v>
      </c>
    </row>
    <row r="190" spans="2:9" x14ac:dyDescent="0.25">
      <c r="B190" s="5">
        <f t="shared" si="2"/>
        <v>182</v>
      </c>
      <c r="C190" s="9" t="s">
        <v>399</v>
      </c>
      <c r="D190" s="9" t="s">
        <v>400</v>
      </c>
      <c r="E190" s="10" t="s">
        <v>11</v>
      </c>
      <c r="F190" s="9" t="s">
        <v>12</v>
      </c>
      <c r="G190" s="11">
        <v>530.79</v>
      </c>
      <c r="H190" s="9" t="s">
        <v>31</v>
      </c>
      <c r="I190" s="27" t="s">
        <v>32</v>
      </c>
    </row>
    <row r="191" spans="2:9" x14ac:dyDescent="0.25">
      <c r="B191" s="30" t="s">
        <v>406</v>
      </c>
      <c r="C191" s="28"/>
      <c r="D191" s="28"/>
      <c r="E191" s="28"/>
      <c r="F191" s="28"/>
      <c r="G191" s="68">
        <f>SUM(G9:G190)</f>
        <v>486092.52</v>
      </c>
      <c r="H191" s="28"/>
      <c r="I191" s="29"/>
    </row>
  </sheetData>
  <autoFilter ref="B8:I190" xr:uid="{00000000-0001-0000-0000-000000000000}"/>
  <mergeCells count="3">
    <mergeCell ref="B8:I8"/>
    <mergeCell ref="B4:I4"/>
    <mergeCell ref="H7:I7"/>
  </mergeCells>
  <pageMargins left="0" right="0" top="0.19685039370078741" bottom="0" header="0.19685039370078741" footer="0"/>
  <pageSetup paperSize="9" scale="65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373A-049D-4621-BC5C-E80AF10B3040}">
  <sheetPr>
    <pageSetUpPr fitToPage="1"/>
  </sheetPr>
  <dimension ref="A1:I22"/>
  <sheetViews>
    <sheetView workbookViewId="0">
      <selection activeCell="J1" sqref="A1:J1048576"/>
    </sheetView>
  </sheetViews>
  <sheetFormatPr defaultRowHeight="12.75" x14ac:dyDescent="0.2"/>
  <cols>
    <col min="1" max="2" width="9.140625" style="31"/>
    <col min="3" max="3" width="12.42578125" style="31" customWidth="1"/>
    <col min="4" max="4" width="10.28515625" style="31" customWidth="1"/>
    <col min="5" max="5" width="12.28515625" style="31" customWidth="1"/>
    <col min="6" max="6" width="17.85546875" style="31" customWidth="1"/>
    <col min="7" max="7" width="9.140625" style="32"/>
    <col min="8" max="8" width="9.140625" style="31"/>
    <col min="9" max="9" width="31.140625" style="31" customWidth="1"/>
    <col min="10" max="258" width="9.140625" style="31"/>
    <col min="259" max="259" width="14.140625" style="31" customWidth="1"/>
    <col min="260" max="260" width="12" style="31" customWidth="1"/>
    <col min="261" max="261" width="15.42578125" style="31" customWidth="1"/>
    <col min="262" max="262" width="17.85546875" style="31" customWidth="1"/>
    <col min="263" max="264" width="9.140625" style="31"/>
    <col min="265" max="265" width="23" style="31" customWidth="1"/>
    <col min="266" max="514" width="9.140625" style="31"/>
    <col min="515" max="515" width="14.140625" style="31" customWidth="1"/>
    <col min="516" max="516" width="12" style="31" customWidth="1"/>
    <col min="517" max="517" width="15.42578125" style="31" customWidth="1"/>
    <col min="518" max="518" width="17.85546875" style="31" customWidth="1"/>
    <col min="519" max="520" width="9.140625" style="31"/>
    <col min="521" max="521" width="23" style="31" customWidth="1"/>
    <col min="522" max="770" width="9.140625" style="31"/>
    <col min="771" max="771" width="14.140625" style="31" customWidth="1"/>
    <col min="772" max="772" width="12" style="31" customWidth="1"/>
    <col min="773" max="773" width="15.42578125" style="31" customWidth="1"/>
    <col min="774" max="774" width="17.85546875" style="31" customWidth="1"/>
    <col min="775" max="776" width="9.140625" style="31"/>
    <col min="777" max="777" width="23" style="31" customWidth="1"/>
    <col min="778" max="1026" width="9.140625" style="31"/>
    <col min="1027" max="1027" width="14.140625" style="31" customWidth="1"/>
    <col min="1028" max="1028" width="12" style="31" customWidth="1"/>
    <col min="1029" max="1029" width="15.42578125" style="31" customWidth="1"/>
    <col min="1030" max="1030" width="17.85546875" style="31" customWidth="1"/>
    <col min="1031" max="1032" width="9.140625" style="31"/>
    <col min="1033" max="1033" width="23" style="31" customWidth="1"/>
    <col min="1034" max="1282" width="9.140625" style="31"/>
    <col min="1283" max="1283" width="14.140625" style="31" customWidth="1"/>
    <col min="1284" max="1284" width="12" style="31" customWidth="1"/>
    <col min="1285" max="1285" width="15.42578125" style="31" customWidth="1"/>
    <col min="1286" max="1286" width="17.85546875" style="31" customWidth="1"/>
    <col min="1287" max="1288" width="9.140625" style="31"/>
    <col min="1289" max="1289" width="23" style="31" customWidth="1"/>
    <col min="1290" max="1538" width="9.140625" style="31"/>
    <col min="1539" max="1539" width="14.140625" style="31" customWidth="1"/>
    <col min="1540" max="1540" width="12" style="31" customWidth="1"/>
    <col min="1541" max="1541" width="15.42578125" style="31" customWidth="1"/>
    <col min="1542" max="1542" width="17.85546875" style="31" customWidth="1"/>
    <col min="1543" max="1544" width="9.140625" style="31"/>
    <col min="1545" max="1545" width="23" style="31" customWidth="1"/>
    <col min="1546" max="1794" width="9.140625" style="31"/>
    <col min="1795" max="1795" width="14.140625" style="31" customWidth="1"/>
    <col min="1796" max="1796" width="12" style="31" customWidth="1"/>
    <col min="1797" max="1797" width="15.42578125" style="31" customWidth="1"/>
    <col min="1798" max="1798" width="17.85546875" style="31" customWidth="1"/>
    <col min="1799" max="1800" width="9.140625" style="31"/>
    <col min="1801" max="1801" width="23" style="31" customWidth="1"/>
    <col min="1802" max="2050" width="9.140625" style="31"/>
    <col min="2051" max="2051" width="14.140625" style="31" customWidth="1"/>
    <col min="2052" max="2052" width="12" style="31" customWidth="1"/>
    <col min="2053" max="2053" width="15.42578125" style="31" customWidth="1"/>
    <col min="2054" max="2054" width="17.85546875" style="31" customWidth="1"/>
    <col min="2055" max="2056" width="9.140625" style="31"/>
    <col min="2057" max="2057" width="23" style="31" customWidth="1"/>
    <col min="2058" max="2306" width="9.140625" style="31"/>
    <col min="2307" max="2307" width="14.140625" style="31" customWidth="1"/>
    <col min="2308" max="2308" width="12" style="31" customWidth="1"/>
    <col min="2309" max="2309" width="15.42578125" style="31" customWidth="1"/>
    <col min="2310" max="2310" width="17.85546875" style="31" customWidth="1"/>
    <col min="2311" max="2312" width="9.140625" style="31"/>
    <col min="2313" max="2313" width="23" style="31" customWidth="1"/>
    <col min="2314" max="2562" width="9.140625" style="31"/>
    <col min="2563" max="2563" width="14.140625" style="31" customWidth="1"/>
    <col min="2564" max="2564" width="12" style="31" customWidth="1"/>
    <col min="2565" max="2565" width="15.42578125" style="31" customWidth="1"/>
    <col min="2566" max="2566" width="17.85546875" style="31" customWidth="1"/>
    <col min="2567" max="2568" width="9.140625" style="31"/>
    <col min="2569" max="2569" width="23" style="31" customWidth="1"/>
    <col min="2570" max="2818" width="9.140625" style="31"/>
    <col min="2819" max="2819" width="14.140625" style="31" customWidth="1"/>
    <col min="2820" max="2820" width="12" style="31" customWidth="1"/>
    <col min="2821" max="2821" width="15.42578125" style="31" customWidth="1"/>
    <col min="2822" max="2822" width="17.85546875" style="31" customWidth="1"/>
    <col min="2823" max="2824" width="9.140625" style="31"/>
    <col min="2825" max="2825" width="23" style="31" customWidth="1"/>
    <col min="2826" max="3074" width="9.140625" style="31"/>
    <col min="3075" max="3075" width="14.140625" style="31" customWidth="1"/>
    <col min="3076" max="3076" width="12" style="31" customWidth="1"/>
    <col min="3077" max="3077" width="15.42578125" style="31" customWidth="1"/>
    <col min="3078" max="3078" width="17.85546875" style="31" customWidth="1"/>
    <col min="3079" max="3080" width="9.140625" style="31"/>
    <col min="3081" max="3081" width="23" style="31" customWidth="1"/>
    <col min="3082" max="3330" width="9.140625" style="31"/>
    <col min="3331" max="3331" width="14.140625" style="31" customWidth="1"/>
    <col min="3332" max="3332" width="12" style="31" customWidth="1"/>
    <col min="3333" max="3333" width="15.42578125" style="31" customWidth="1"/>
    <col min="3334" max="3334" width="17.85546875" style="31" customWidth="1"/>
    <col min="3335" max="3336" width="9.140625" style="31"/>
    <col min="3337" max="3337" width="23" style="31" customWidth="1"/>
    <col min="3338" max="3586" width="9.140625" style="31"/>
    <col min="3587" max="3587" width="14.140625" style="31" customWidth="1"/>
    <col min="3588" max="3588" width="12" style="31" customWidth="1"/>
    <col min="3589" max="3589" width="15.42578125" style="31" customWidth="1"/>
    <col min="3590" max="3590" width="17.85546875" style="31" customWidth="1"/>
    <col min="3591" max="3592" width="9.140625" style="31"/>
    <col min="3593" max="3593" width="23" style="31" customWidth="1"/>
    <col min="3594" max="3842" width="9.140625" style="31"/>
    <col min="3843" max="3843" width="14.140625" style="31" customWidth="1"/>
    <col min="3844" max="3844" width="12" style="31" customWidth="1"/>
    <col min="3845" max="3845" width="15.42578125" style="31" customWidth="1"/>
    <col min="3846" max="3846" width="17.85546875" style="31" customWidth="1"/>
    <col min="3847" max="3848" width="9.140625" style="31"/>
    <col min="3849" max="3849" width="23" style="31" customWidth="1"/>
    <col min="3850" max="4098" width="9.140625" style="31"/>
    <col min="4099" max="4099" width="14.140625" style="31" customWidth="1"/>
    <col min="4100" max="4100" width="12" style="31" customWidth="1"/>
    <col min="4101" max="4101" width="15.42578125" style="31" customWidth="1"/>
    <col min="4102" max="4102" width="17.85546875" style="31" customWidth="1"/>
    <col min="4103" max="4104" width="9.140625" style="31"/>
    <col min="4105" max="4105" width="23" style="31" customWidth="1"/>
    <col min="4106" max="4354" width="9.140625" style="31"/>
    <col min="4355" max="4355" width="14.140625" style="31" customWidth="1"/>
    <col min="4356" max="4356" width="12" style="31" customWidth="1"/>
    <col min="4357" max="4357" width="15.42578125" style="31" customWidth="1"/>
    <col min="4358" max="4358" width="17.85546875" style="31" customWidth="1"/>
    <col min="4359" max="4360" width="9.140625" style="31"/>
    <col min="4361" max="4361" width="23" style="31" customWidth="1"/>
    <col min="4362" max="4610" width="9.140625" style="31"/>
    <col min="4611" max="4611" width="14.140625" style="31" customWidth="1"/>
    <col min="4612" max="4612" width="12" style="31" customWidth="1"/>
    <col min="4613" max="4613" width="15.42578125" style="31" customWidth="1"/>
    <col min="4614" max="4614" width="17.85546875" style="31" customWidth="1"/>
    <col min="4615" max="4616" width="9.140625" style="31"/>
    <col min="4617" max="4617" width="23" style="31" customWidth="1"/>
    <col min="4618" max="4866" width="9.140625" style="31"/>
    <col min="4867" max="4867" width="14.140625" style="31" customWidth="1"/>
    <col min="4868" max="4868" width="12" style="31" customWidth="1"/>
    <col min="4869" max="4869" width="15.42578125" style="31" customWidth="1"/>
    <col min="4870" max="4870" width="17.85546875" style="31" customWidth="1"/>
    <col min="4871" max="4872" width="9.140625" style="31"/>
    <col min="4873" max="4873" width="23" style="31" customWidth="1"/>
    <col min="4874" max="5122" width="9.140625" style="31"/>
    <col min="5123" max="5123" width="14.140625" style="31" customWidth="1"/>
    <col min="5124" max="5124" width="12" style="31" customWidth="1"/>
    <col min="5125" max="5125" width="15.42578125" style="31" customWidth="1"/>
    <col min="5126" max="5126" width="17.85546875" style="31" customWidth="1"/>
    <col min="5127" max="5128" width="9.140625" style="31"/>
    <col min="5129" max="5129" width="23" style="31" customWidth="1"/>
    <col min="5130" max="5378" width="9.140625" style="31"/>
    <col min="5379" max="5379" width="14.140625" style="31" customWidth="1"/>
    <col min="5380" max="5380" width="12" style="31" customWidth="1"/>
    <col min="5381" max="5381" width="15.42578125" style="31" customWidth="1"/>
    <col min="5382" max="5382" width="17.85546875" style="31" customWidth="1"/>
    <col min="5383" max="5384" width="9.140625" style="31"/>
    <col min="5385" max="5385" width="23" style="31" customWidth="1"/>
    <col min="5386" max="5634" width="9.140625" style="31"/>
    <col min="5635" max="5635" width="14.140625" style="31" customWidth="1"/>
    <col min="5636" max="5636" width="12" style="31" customWidth="1"/>
    <col min="5637" max="5637" width="15.42578125" style="31" customWidth="1"/>
    <col min="5638" max="5638" width="17.85546875" style="31" customWidth="1"/>
    <col min="5639" max="5640" width="9.140625" style="31"/>
    <col min="5641" max="5641" width="23" style="31" customWidth="1"/>
    <col min="5642" max="5890" width="9.140625" style="31"/>
    <col min="5891" max="5891" width="14.140625" style="31" customWidth="1"/>
    <col min="5892" max="5892" width="12" style="31" customWidth="1"/>
    <col min="5893" max="5893" width="15.42578125" style="31" customWidth="1"/>
    <col min="5894" max="5894" width="17.85546875" style="31" customWidth="1"/>
    <col min="5895" max="5896" width="9.140625" style="31"/>
    <col min="5897" max="5897" width="23" style="31" customWidth="1"/>
    <col min="5898" max="6146" width="9.140625" style="31"/>
    <col min="6147" max="6147" width="14.140625" style="31" customWidth="1"/>
    <col min="6148" max="6148" width="12" style="31" customWidth="1"/>
    <col min="6149" max="6149" width="15.42578125" style="31" customWidth="1"/>
    <col min="6150" max="6150" width="17.85546875" style="31" customWidth="1"/>
    <col min="6151" max="6152" width="9.140625" style="31"/>
    <col min="6153" max="6153" width="23" style="31" customWidth="1"/>
    <col min="6154" max="6402" width="9.140625" style="31"/>
    <col min="6403" max="6403" width="14.140625" style="31" customWidth="1"/>
    <col min="6404" max="6404" width="12" style="31" customWidth="1"/>
    <col min="6405" max="6405" width="15.42578125" style="31" customWidth="1"/>
    <col min="6406" max="6406" width="17.85546875" style="31" customWidth="1"/>
    <col min="6407" max="6408" width="9.140625" style="31"/>
    <col min="6409" max="6409" width="23" style="31" customWidth="1"/>
    <col min="6410" max="6658" width="9.140625" style="31"/>
    <col min="6659" max="6659" width="14.140625" style="31" customWidth="1"/>
    <col min="6660" max="6660" width="12" style="31" customWidth="1"/>
    <col min="6661" max="6661" width="15.42578125" style="31" customWidth="1"/>
    <col min="6662" max="6662" width="17.85546875" style="31" customWidth="1"/>
    <col min="6663" max="6664" width="9.140625" style="31"/>
    <col min="6665" max="6665" width="23" style="31" customWidth="1"/>
    <col min="6666" max="6914" width="9.140625" style="31"/>
    <col min="6915" max="6915" width="14.140625" style="31" customWidth="1"/>
    <col min="6916" max="6916" width="12" style="31" customWidth="1"/>
    <col min="6917" max="6917" width="15.42578125" style="31" customWidth="1"/>
    <col min="6918" max="6918" width="17.85546875" style="31" customWidth="1"/>
    <col min="6919" max="6920" width="9.140625" style="31"/>
    <col min="6921" max="6921" width="23" style="31" customWidth="1"/>
    <col min="6922" max="7170" width="9.140625" style="31"/>
    <col min="7171" max="7171" width="14.140625" style="31" customWidth="1"/>
    <col min="7172" max="7172" width="12" style="31" customWidth="1"/>
    <col min="7173" max="7173" width="15.42578125" style="31" customWidth="1"/>
    <col min="7174" max="7174" width="17.85546875" style="31" customWidth="1"/>
    <col min="7175" max="7176" width="9.140625" style="31"/>
    <col min="7177" max="7177" width="23" style="31" customWidth="1"/>
    <col min="7178" max="7426" width="9.140625" style="31"/>
    <col min="7427" max="7427" width="14.140625" style="31" customWidth="1"/>
    <col min="7428" max="7428" width="12" style="31" customWidth="1"/>
    <col min="7429" max="7429" width="15.42578125" style="31" customWidth="1"/>
    <col min="7430" max="7430" width="17.85546875" style="31" customWidth="1"/>
    <col min="7431" max="7432" width="9.140625" style="31"/>
    <col min="7433" max="7433" width="23" style="31" customWidth="1"/>
    <col min="7434" max="7682" width="9.140625" style="31"/>
    <col min="7683" max="7683" width="14.140625" style="31" customWidth="1"/>
    <col min="7684" max="7684" width="12" style="31" customWidth="1"/>
    <col min="7685" max="7685" width="15.42578125" style="31" customWidth="1"/>
    <col min="7686" max="7686" width="17.85546875" style="31" customWidth="1"/>
    <col min="7687" max="7688" width="9.140625" style="31"/>
    <col min="7689" max="7689" width="23" style="31" customWidth="1"/>
    <col min="7690" max="7938" width="9.140625" style="31"/>
    <col min="7939" max="7939" width="14.140625" style="31" customWidth="1"/>
    <col min="7940" max="7940" width="12" style="31" customWidth="1"/>
    <col min="7941" max="7941" width="15.42578125" style="31" customWidth="1"/>
    <col min="7942" max="7942" width="17.85546875" style="31" customWidth="1"/>
    <col min="7943" max="7944" width="9.140625" style="31"/>
    <col min="7945" max="7945" width="23" style="31" customWidth="1"/>
    <col min="7946" max="8194" width="9.140625" style="31"/>
    <col min="8195" max="8195" width="14.140625" style="31" customWidth="1"/>
    <col min="8196" max="8196" width="12" style="31" customWidth="1"/>
    <col min="8197" max="8197" width="15.42578125" style="31" customWidth="1"/>
    <col min="8198" max="8198" width="17.85546875" style="31" customWidth="1"/>
    <col min="8199" max="8200" width="9.140625" style="31"/>
    <col min="8201" max="8201" width="23" style="31" customWidth="1"/>
    <col min="8202" max="8450" width="9.140625" style="31"/>
    <col min="8451" max="8451" width="14.140625" style="31" customWidth="1"/>
    <col min="8452" max="8452" width="12" style="31" customWidth="1"/>
    <col min="8453" max="8453" width="15.42578125" style="31" customWidth="1"/>
    <col min="8454" max="8454" width="17.85546875" style="31" customWidth="1"/>
    <col min="8455" max="8456" width="9.140625" style="31"/>
    <col min="8457" max="8457" width="23" style="31" customWidth="1"/>
    <col min="8458" max="8706" width="9.140625" style="31"/>
    <col min="8707" max="8707" width="14.140625" style="31" customWidth="1"/>
    <col min="8708" max="8708" width="12" style="31" customWidth="1"/>
    <col min="8709" max="8709" width="15.42578125" style="31" customWidth="1"/>
    <col min="8710" max="8710" width="17.85546875" style="31" customWidth="1"/>
    <col min="8711" max="8712" width="9.140625" style="31"/>
    <col min="8713" max="8713" width="23" style="31" customWidth="1"/>
    <col min="8714" max="8962" width="9.140625" style="31"/>
    <col min="8963" max="8963" width="14.140625" style="31" customWidth="1"/>
    <col min="8964" max="8964" width="12" style="31" customWidth="1"/>
    <col min="8965" max="8965" width="15.42578125" style="31" customWidth="1"/>
    <col min="8966" max="8966" width="17.85546875" style="31" customWidth="1"/>
    <col min="8967" max="8968" width="9.140625" style="31"/>
    <col min="8969" max="8969" width="23" style="31" customWidth="1"/>
    <col min="8970" max="9218" width="9.140625" style="31"/>
    <col min="9219" max="9219" width="14.140625" style="31" customWidth="1"/>
    <col min="9220" max="9220" width="12" style="31" customWidth="1"/>
    <col min="9221" max="9221" width="15.42578125" style="31" customWidth="1"/>
    <col min="9222" max="9222" width="17.85546875" style="31" customWidth="1"/>
    <col min="9223" max="9224" width="9.140625" style="31"/>
    <col min="9225" max="9225" width="23" style="31" customWidth="1"/>
    <col min="9226" max="9474" width="9.140625" style="31"/>
    <col min="9475" max="9475" width="14.140625" style="31" customWidth="1"/>
    <col min="9476" max="9476" width="12" style="31" customWidth="1"/>
    <col min="9477" max="9477" width="15.42578125" style="31" customWidth="1"/>
    <col min="9478" max="9478" width="17.85546875" style="31" customWidth="1"/>
    <col min="9479" max="9480" width="9.140625" style="31"/>
    <col min="9481" max="9481" width="23" style="31" customWidth="1"/>
    <col min="9482" max="9730" width="9.140625" style="31"/>
    <col min="9731" max="9731" width="14.140625" style="31" customWidth="1"/>
    <col min="9732" max="9732" width="12" style="31" customWidth="1"/>
    <col min="9733" max="9733" width="15.42578125" style="31" customWidth="1"/>
    <col min="9734" max="9734" width="17.85546875" style="31" customWidth="1"/>
    <col min="9735" max="9736" width="9.140625" style="31"/>
    <col min="9737" max="9737" width="23" style="31" customWidth="1"/>
    <col min="9738" max="9986" width="9.140625" style="31"/>
    <col min="9987" max="9987" width="14.140625" style="31" customWidth="1"/>
    <col min="9988" max="9988" width="12" style="31" customWidth="1"/>
    <col min="9989" max="9989" width="15.42578125" style="31" customWidth="1"/>
    <col min="9990" max="9990" width="17.85546875" style="31" customWidth="1"/>
    <col min="9991" max="9992" width="9.140625" style="31"/>
    <col min="9993" max="9993" width="23" style="31" customWidth="1"/>
    <col min="9994" max="10242" width="9.140625" style="31"/>
    <col min="10243" max="10243" width="14.140625" style="31" customWidth="1"/>
    <col min="10244" max="10244" width="12" style="31" customWidth="1"/>
    <col min="10245" max="10245" width="15.42578125" style="31" customWidth="1"/>
    <col min="10246" max="10246" width="17.85546875" style="31" customWidth="1"/>
    <col min="10247" max="10248" width="9.140625" style="31"/>
    <col min="10249" max="10249" width="23" style="31" customWidth="1"/>
    <col min="10250" max="10498" width="9.140625" style="31"/>
    <col min="10499" max="10499" width="14.140625" style="31" customWidth="1"/>
    <col min="10500" max="10500" width="12" style="31" customWidth="1"/>
    <col min="10501" max="10501" width="15.42578125" style="31" customWidth="1"/>
    <col min="10502" max="10502" width="17.85546875" style="31" customWidth="1"/>
    <col min="10503" max="10504" width="9.140625" style="31"/>
    <col min="10505" max="10505" width="23" style="31" customWidth="1"/>
    <col min="10506" max="10754" width="9.140625" style="31"/>
    <col min="10755" max="10755" width="14.140625" style="31" customWidth="1"/>
    <col min="10756" max="10756" width="12" style="31" customWidth="1"/>
    <col min="10757" max="10757" width="15.42578125" style="31" customWidth="1"/>
    <col min="10758" max="10758" width="17.85546875" style="31" customWidth="1"/>
    <col min="10759" max="10760" width="9.140625" style="31"/>
    <col min="10761" max="10761" width="23" style="31" customWidth="1"/>
    <col min="10762" max="11010" width="9.140625" style="31"/>
    <col min="11011" max="11011" width="14.140625" style="31" customWidth="1"/>
    <col min="11012" max="11012" width="12" style="31" customWidth="1"/>
    <col min="11013" max="11013" width="15.42578125" style="31" customWidth="1"/>
    <col min="11014" max="11014" width="17.85546875" style="31" customWidth="1"/>
    <col min="11015" max="11016" width="9.140625" style="31"/>
    <col min="11017" max="11017" width="23" style="31" customWidth="1"/>
    <col min="11018" max="11266" width="9.140625" style="31"/>
    <col min="11267" max="11267" width="14.140625" style="31" customWidth="1"/>
    <col min="11268" max="11268" width="12" style="31" customWidth="1"/>
    <col min="11269" max="11269" width="15.42578125" style="31" customWidth="1"/>
    <col min="11270" max="11270" width="17.85546875" style="31" customWidth="1"/>
    <col min="11271" max="11272" width="9.140625" style="31"/>
    <col min="11273" max="11273" width="23" style="31" customWidth="1"/>
    <col min="11274" max="11522" width="9.140625" style="31"/>
    <col min="11523" max="11523" width="14.140625" style="31" customWidth="1"/>
    <col min="11524" max="11524" width="12" style="31" customWidth="1"/>
    <col min="11525" max="11525" width="15.42578125" style="31" customWidth="1"/>
    <col min="11526" max="11526" width="17.85546875" style="31" customWidth="1"/>
    <col min="11527" max="11528" width="9.140625" style="31"/>
    <col min="11529" max="11529" width="23" style="31" customWidth="1"/>
    <col min="11530" max="11778" width="9.140625" style="31"/>
    <col min="11779" max="11779" width="14.140625" style="31" customWidth="1"/>
    <col min="11780" max="11780" width="12" style="31" customWidth="1"/>
    <col min="11781" max="11781" width="15.42578125" style="31" customWidth="1"/>
    <col min="11782" max="11782" width="17.85546875" style="31" customWidth="1"/>
    <col min="11783" max="11784" width="9.140625" style="31"/>
    <col min="11785" max="11785" width="23" style="31" customWidth="1"/>
    <col min="11786" max="12034" width="9.140625" style="31"/>
    <col min="12035" max="12035" width="14.140625" style="31" customWidth="1"/>
    <col min="12036" max="12036" width="12" style="31" customWidth="1"/>
    <col min="12037" max="12037" width="15.42578125" style="31" customWidth="1"/>
    <col min="12038" max="12038" width="17.85546875" style="31" customWidth="1"/>
    <col min="12039" max="12040" width="9.140625" style="31"/>
    <col min="12041" max="12041" width="23" style="31" customWidth="1"/>
    <col min="12042" max="12290" width="9.140625" style="31"/>
    <col min="12291" max="12291" width="14.140625" style="31" customWidth="1"/>
    <col min="12292" max="12292" width="12" style="31" customWidth="1"/>
    <col min="12293" max="12293" width="15.42578125" style="31" customWidth="1"/>
    <col min="12294" max="12294" width="17.85546875" style="31" customWidth="1"/>
    <col min="12295" max="12296" width="9.140625" style="31"/>
    <col min="12297" max="12297" width="23" style="31" customWidth="1"/>
    <col min="12298" max="12546" width="9.140625" style="31"/>
    <col min="12547" max="12547" width="14.140625" style="31" customWidth="1"/>
    <col min="12548" max="12548" width="12" style="31" customWidth="1"/>
    <col min="12549" max="12549" width="15.42578125" style="31" customWidth="1"/>
    <col min="12550" max="12550" width="17.85546875" style="31" customWidth="1"/>
    <col min="12551" max="12552" width="9.140625" style="31"/>
    <col min="12553" max="12553" width="23" style="31" customWidth="1"/>
    <col min="12554" max="12802" width="9.140625" style="31"/>
    <col min="12803" max="12803" width="14.140625" style="31" customWidth="1"/>
    <col min="12804" max="12804" width="12" style="31" customWidth="1"/>
    <col min="12805" max="12805" width="15.42578125" style="31" customWidth="1"/>
    <col min="12806" max="12806" width="17.85546875" style="31" customWidth="1"/>
    <col min="12807" max="12808" width="9.140625" style="31"/>
    <col min="12809" max="12809" width="23" style="31" customWidth="1"/>
    <col min="12810" max="13058" width="9.140625" style="31"/>
    <col min="13059" max="13059" width="14.140625" style="31" customWidth="1"/>
    <col min="13060" max="13060" width="12" style="31" customWidth="1"/>
    <col min="13061" max="13061" width="15.42578125" style="31" customWidth="1"/>
    <col min="13062" max="13062" width="17.85546875" style="31" customWidth="1"/>
    <col min="13063" max="13064" width="9.140625" style="31"/>
    <col min="13065" max="13065" width="23" style="31" customWidth="1"/>
    <col min="13066" max="13314" width="9.140625" style="31"/>
    <col min="13315" max="13315" width="14.140625" style="31" customWidth="1"/>
    <col min="13316" max="13316" width="12" style="31" customWidth="1"/>
    <col min="13317" max="13317" width="15.42578125" style="31" customWidth="1"/>
    <col min="13318" max="13318" width="17.85546875" style="31" customWidth="1"/>
    <col min="13319" max="13320" width="9.140625" style="31"/>
    <col min="13321" max="13321" width="23" style="31" customWidth="1"/>
    <col min="13322" max="13570" width="9.140625" style="31"/>
    <col min="13571" max="13571" width="14.140625" style="31" customWidth="1"/>
    <col min="13572" max="13572" width="12" style="31" customWidth="1"/>
    <col min="13573" max="13573" width="15.42578125" style="31" customWidth="1"/>
    <col min="13574" max="13574" width="17.85546875" style="31" customWidth="1"/>
    <col min="13575" max="13576" width="9.140625" style="31"/>
    <col min="13577" max="13577" width="23" style="31" customWidth="1"/>
    <col min="13578" max="13826" width="9.140625" style="31"/>
    <col min="13827" max="13827" width="14.140625" style="31" customWidth="1"/>
    <col min="13828" max="13828" width="12" style="31" customWidth="1"/>
    <col min="13829" max="13829" width="15.42578125" style="31" customWidth="1"/>
    <col min="13830" max="13830" width="17.85546875" style="31" customWidth="1"/>
    <col min="13831" max="13832" width="9.140625" style="31"/>
    <col min="13833" max="13833" width="23" style="31" customWidth="1"/>
    <col min="13834" max="14082" width="9.140625" style="31"/>
    <col min="14083" max="14083" width="14.140625" style="31" customWidth="1"/>
    <col min="14084" max="14084" width="12" style="31" customWidth="1"/>
    <col min="14085" max="14085" width="15.42578125" style="31" customWidth="1"/>
    <col min="14086" max="14086" width="17.85546875" style="31" customWidth="1"/>
    <col min="14087" max="14088" width="9.140625" style="31"/>
    <col min="14089" max="14089" width="23" style="31" customWidth="1"/>
    <col min="14090" max="14338" width="9.140625" style="31"/>
    <col min="14339" max="14339" width="14.140625" style="31" customWidth="1"/>
    <col min="14340" max="14340" width="12" style="31" customWidth="1"/>
    <col min="14341" max="14341" width="15.42578125" style="31" customWidth="1"/>
    <col min="14342" max="14342" width="17.85546875" style="31" customWidth="1"/>
    <col min="14343" max="14344" width="9.140625" style="31"/>
    <col min="14345" max="14345" width="23" style="31" customWidth="1"/>
    <col min="14346" max="14594" width="9.140625" style="31"/>
    <col min="14595" max="14595" width="14.140625" style="31" customWidth="1"/>
    <col min="14596" max="14596" width="12" style="31" customWidth="1"/>
    <col min="14597" max="14597" width="15.42578125" style="31" customWidth="1"/>
    <col min="14598" max="14598" width="17.85546875" style="31" customWidth="1"/>
    <col min="14599" max="14600" width="9.140625" style="31"/>
    <col min="14601" max="14601" width="23" style="31" customWidth="1"/>
    <col min="14602" max="14850" width="9.140625" style="31"/>
    <col min="14851" max="14851" width="14.140625" style="31" customWidth="1"/>
    <col min="14852" max="14852" width="12" style="31" customWidth="1"/>
    <col min="14853" max="14853" width="15.42578125" style="31" customWidth="1"/>
    <col min="14854" max="14854" width="17.85546875" style="31" customWidth="1"/>
    <col min="14855" max="14856" width="9.140625" style="31"/>
    <col min="14857" max="14857" width="23" style="31" customWidth="1"/>
    <col min="14858" max="15106" width="9.140625" style="31"/>
    <col min="15107" max="15107" width="14.140625" style="31" customWidth="1"/>
    <col min="15108" max="15108" width="12" style="31" customWidth="1"/>
    <col min="15109" max="15109" width="15.42578125" style="31" customWidth="1"/>
    <col min="15110" max="15110" width="17.85546875" style="31" customWidth="1"/>
    <col min="15111" max="15112" width="9.140625" style="31"/>
    <col min="15113" max="15113" width="23" style="31" customWidth="1"/>
    <col min="15114" max="15362" width="9.140625" style="31"/>
    <col min="15363" max="15363" width="14.140625" style="31" customWidth="1"/>
    <col min="15364" max="15364" width="12" style="31" customWidth="1"/>
    <col min="15365" max="15365" width="15.42578125" style="31" customWidth="1"/>
    <col min="15366" max="15366" width="17.85546875" style="31" customWidth="1"/>
    <col min="15367" max="15368" width="9.140625" style="31"/>
    <col min="15369" max="15369" width="23" style="31" customWidth="1"/>
    <col min="15370" max="15618" width="9.140625" style="31"/>
    <col min="15619" max="15619" width="14.140625" style="31" customWidth="1"/>
    <col min="15620" max="15620" width="12" style="31" customWidth="1"/>
    <col min="15621" max="15621" width="15.42578125" style="31" customWidth="1"/>
    <col min="15622" max="15622" width="17.85546875" style="31" customWidth="1"/>
    <col min="15623" max="15624" width="9.140625" style="31"/>
    <col min="15625" max="15625" width="23" style="31" customWidth="1"/>
    <col min="15626" max="15874" width="9.140625" style="31"/>
    <col min="15875" max="15875" width="14.140625" style="31" customWidth="1"/>
    <col min="15876" max="15876" width="12" style="31" customWidth="1"/>
    <col min="15877" max="15877" width="15.42578125" style="31" customWidth="1"/>
    <col min="15878" max="15878" width="17.85546875" style="31" customWidth="1"/>
    <col min="15879" max="15880" width="9.140625" style="31"/>
    <col min="15881" max="15881" width="23" style="31" customWidth="1"/>
    <col min="15882" max="16130" width="9.140625" style="31"/>
    <col min="16131" max="16131" width="14.140625" style="31" customWidth="1"/>
    <col min="16132" max="16132" width="12" style="31" customWidth="1"/>
    <col min="16133" max="16133" width="15.42578125" style="31" customWidth="1"/>
    <col min="16134" max="16134" width="17.85546875" style="31" customWidth="1"/>
    <col min="16135" max="16136" width="9.140625" style="31"/>
    <col min="16137" max="16137" width="23" style="31" customWidth="1"/>
    <col min="16138" max="16384" width="9.140625" style="31"/>
  </cols>
  <sheetData>
    <row r="1" spans="1:9" x14ac:dyDescent="0.2">
      <c r="B1" s="31" t="s">
        <v>404</v>
      </c>
    </row>
    <row r="2" spans="1:9" x14ac:dyDescent="0.2">
      <c r="B2" s="31" t="s">
        <v>405</v>
      </c>
    </row>
    <row r="5" spans="1:9" ht="14.65" customHeight="1" x14ac:dyDescent="0.2">
      <c r="B5" s="33" t="s">
        <v>1</v>
      </c>
      <c r="C5" s="34" t="s">
        <v>2</v>
      </c>
      <c r="D5" s="34" t="s">
        <v>3</v>
      </c>
      <c r="E5" s="35" t="s">
        <v>4</v>
      </c>
      <c r="F5" s="35" t="s">
        <v>5</v>
      </c>
      <c r="G5" s="36" t="s">
        <v>6</v>
      </c>
      <c r="H5" s="37" t="s">
        <v>7</v>
      </c>
      <c r="I5" s="38"/>
    </row>
    <row r="6" spans="1:9" ht="15" x14ac:dyDescent="0.2">
      <c r="B6" s="39" t="s">
        <v>407</v>
      </c>
      <c r="C6" s="40"/>
      <c r="D6" s="41"/>
      <c r="E6" s="41"/>
      <c r="F6" s="41"/>
      <c r="G6" s="41"/>
      <c r="H6" s="41"/>
      <c r="I6" s="42"/>
    </row>
    <row r="7" spans="1:9" ht="15" x14ac:dyDescent="0.25">
      <c r="A7" s="43"/>
      <c r="B7" s="44"/>
      <c r="C7" s="45"/>
      <c r="D7" s="45"/>
      <c r="E7" s="46"/>
      <c r="F7" s="45" t="s">
        <v>12</v>
      </c>
      <c r="G7" s="47">
        <f>1512572.71-G8</f>
        <v>1434027.99</v>
      </c>
      <c r="H7" s="45">
        <v>3111</v>
      </c>
      <c r="I7" s="48" t="s">
        <v>408</v>
      </c>
    </row>
    <row r="8" spans="1:9" ht="15" x14ac:dyDescent="0.25">
      <c r="A8" s="43"/>
      <c r="B8" s="49"/>
      <c r="C8" s="50"/>
      <c r="D8" s="50"/>
      <c r="E8" s="51"/>
      <c r="F8" s="50" t="s">
        <v>12</v>
      </c>
      <c r="G8" s="52">
        <v>78544.72</v>
      </c>
      <c r="H8" s="50">
        <v>3113</v>
      </c>
      <c r="I8" s="53" t="s">
        <v>409</v>
      </c>
    </row>
    <row r="9" spans="1:9" ht="24" customHeight="1" x14ac:dyDescent="0.25">
      <c r="A9" s="43"/>
      <c r="B9" s="49"/>
      <c r="C9" s="50"/>
      <c r="D9" s="50"/>
      <c r="E9" s="51"/>
      <c r="F9" s="50" t="s">
        <v>12</v>
      </c>
      <c r="G9" s="52">
        <v>123.02000000000001</v>
      </c>
      <c r="H9" s="50">
        <v>3131</v>
      </c>
      <c r="I9" s="54" t="s">
        <v>410</v>
      </c>
    </row>
    <row r="10" spans="1:9" ht="15" x14ac:dyDescent="0.25">
      <c r="A10" s="43"/>
      <c r="B10" s="49"/>
      <c r="C10" s="50"/>
      <c r="D10" s="50"/>
      <c r="E10" s="51"/>
      <c r="F10" s="50" t="s">
        <v>12</v>
      </c>
      <c r="G10" s="52">
        <v>240768.44000000003</v>
      </c>
      <c r="H10" s="50">
        <v>3132</v>
      </c>
      <c r="I10" s="53" t="s">
        <v>411</v>
      </c>
    </row>
    <row r="11" spans="1:9" ht="15" x14ac:dyDescent="0.25">
      <c r="A11" s="43"/>
      <c r="B11" s="49"/>
      <c r="C11" s="50"/>
      <c r="D11" s="50"/>
      <c r="E11" s="51"/>
      <c r="F11" s="50" t="s">
        <v>12</v>
      </c>
      <c r="G11" s="52">
        <v>10040.719999999999</v>
      </c>
      <c r="H11" s="50">
        <v>3121</v>
      </c>
      <c r="I11" s="53" t="s">
        <v>412</v>
      </c>
    </row>
    <row r="12" spans="1:9" ht="15" x14ac:dyDescent="0.25">
      <c r="A12" s="43"/>
      <c r="B12" s="49"/>
      <c r="C12" s="50"/>
      <c r="D12" s="50"/>
      <c r="E12" s="51"/>
      <c r="F12" s="50" t="s">
        <v>12</v>
      </c>
      <c r="G12" s="52">
        <v>82.13</v>
      </c>
      <c r="H12" s="50">
        <v>3211</v>
      </c>
      <c r="I12" s="53" t="s">
        <v>413</v>
      </c>
    </row>
    <row r="13" spans="1:9" ht="15" x14ac:dyDescent="0.25">
      <c r="A13" s="43"/>
      <c r="B13" s="49"/>
      <c r="C13" s="50"/>
      <c r="D13" s="50"/>
      <c r="E13" s="51"/>
      <c r="F13" s="50" t="s">
        <v>12</v>
      </c>
      <c r="G13" s="52">
        <v>27901.31</v>
      </c>
      <c r="H13" s="50">
        <v>3212</v>
      </c>
      <c r="I13" s="53" t="s">
        <v>414</v>
      </c>
    </row>
    <row r="14" spans="1:9" ht="15" x14ac:dyDescent="0.25">
      <c r="A14" s="43"/>
      <c r="B14" s="49"/>
      <c r="C14" s="50"/>
      <c r="D14" s="50"/>
      <c r="E14" s="51"/>
      <c r="F14" s="50" t="s">
        <v>12</v>
      </c>
      <c r="G14" s="52">
        <f>365+3299.44</f>
        <v>3664.44</v>
      </c>
      <c r="H14" s="50">
        <v>3213</v>
      </c>
      <c r="I14" s="53" t="s">
        <v>402</v>
      </c>
    </row>
    <row r="15" spans="1:9" ht="15" x14ac:dyDescent="0.25">
      <c r="A15" s="43"/>
      <c r="B15" s="49"/>
      <c r="C15" s="50"/>
      <c r="D15" s="50"/>
      <c r="E15" s="51"/>
      <c r="F15" s="50" t="s">
        <v>12</v>
      </c>
      <c r="G15" s="52">
        <v>4.25</v>
      </c>
      <c r="H15" s="50">
        <v>3231</v>
      </c>
      <c r="I15" s="60" t="s">
        <v>14</v>
      </c>
    </row>
    <row r="16" spans="1:9" ht="15" x14ac:dyDescent="0.25">
      <c r="A16" s="43"/>
      <c r="B16" s="55"/>
      <c r="C16" s="56"/>
      <c r="D16" s="56"/>
      <c r="E16" s="57"/>
      <c r="F16" s="56" t="s">
        <v>12</v>
      </c>
      <c r="G16" s="58">
        <v>36534.53</v>
      </c>
      <c r="H16" s="56">
        <v>3237</v>
      </c>
      <c r="I16" s="59" t="s">
        <v>86</v>
      </c>
    </row>
    <row r="17" spans="1:9" ht="15" x14ac:dyDescent="0.25">
      <c r="A17" s="43"/>
      <c r="B17" s="49"/>
      <c r="C17" s="50"/>
      <c r="D17" s="50"/>
      <c r="E17" s="51"/>
      <c r="F17" s="50" t="s">
        <v>12</v>
      </c>
      <c r="G17" s="52">
        <v>1356.44</v>
      </c>
      <c r="H17" s="50">
        <v>3291</v>
      </c>
      <c r="I17" s="53" t="s">
        <v>415</v>
      </c>
    </row>
    <row r="18" spans="1:9" ht="15" x14ac:dyDescent="0.25">
      <c r="A18" s="43"/>
      <c r="B18" s="49"/>
      <c r="C18" s="50"/>
      <c r="D18" s="50"/>
      <c r="E18" s="51"/>
      <c r="F18" s="50" t="s">
        <v>12</v>
      </c>
      <c r="G18" s="52">
        <v>0</v>
      </c>
      <c r="H18" s="50">
        <v>3293</v>
      </c>
      <c r="I18" s="60" t="s">
        <v>56</v>
      </c>
    </row>
    <row r="19" spans="1:9" ht="15" x14ac:dyDescent="0.25">
      <c r="A19" s="43"/>
      <c r="B19" s="55"/>
      <c r="C19" s="56"/>
      <c r="D19" s="56"/>
      <c r="E19" s="57"/>
      <c r="F19" s="56" t="s">
        <v>12</v>
      </c>
      <c r="G19" s="58">
        <v>2730</v>
      </c>
      <c r="H19" s="56">
        <v>3295</v>
      </c>
      <c r="I19" s="59" t="s">
        <v>416</v>
      </c>
    </row>
    <row r="20" spans="1:9" ht="17.25" customHeight="1" x14ac:dyDescent="0.25">
      <c r="A20" s="43"/>
      <c r="B20" s="55"/>
      <c r="C20" s="56"/>
      <c r="D20" s="56"/>
      <c r="E20" s="57"/>
      <c r="F20" s="56" t="s">
        <v>12</v>
      </c>
      <c r="G20" s="58">
        <v>468.21</v>
      </c>
      <c r="H20" s="56">
        <v>3299</v>
      </c>
      <c r="I20" s="61" t="s">
        <v>417</v>
      </c>
    </row>
    <row r="21" spans="1:9" ht="17.25" customHeight="1" x14ac:dyDescent="0.25">
      <c r="A21" s="43"/>
      <c r="B21" s="55"/>
      <c r="C21" s="56"/>
      <c r="D21" s="56"/>
      <c r="E21" s="57"/>
      <c r="F21" s="56" t="s">
        <v>12</v>
      </c>
      <c r="G21" s="58">
        <v>869.53</v>
      </c>
      <c r="H21" s="56">
        <v>3431</v>
      </c>
      <c r="I21" s="61" t="s">
        <v>418</v>
      </c>
    </row>
    <row r="22" spans="1:9" ht="15" x14ac:dyDescent="0.25">
      <c r="A22" s="43"/>
      <c r="B22" s="62" t="s">
        <v>419</v>
      </c>
      <c r="C22" s="63"/>
      <c r="D22" s="63"/>
      <c r="E22" s="64"/>
      <c r="F22" s="63"/>
      <c r="G22" s="65">
        <f>SUM(G7:G21)</f>
        <v>1837115.7299999997</v>
      </c>
      <c r="H22" s="66"/>
      <c r="I22" s="67"/>
    </row>
  </sheetData>
  <mergeCells count="1"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Kategorija 1</vt:lpstr>
      <vt:lpstr>Kategorija 2</vt:lpstr>
      <vt:lpstr>'Kategorija 1'!Print_Area</vt:lpstr>
      <vt:lpstr>'Kategorija 2'!Print_Area</vt:lpstr>
      <vt:lpstr>'Kategorija 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</dc:creator>
  <cp:lastModifiedBy>Office 9</cp:lastModifiedBy>
  <cp:lastPrinted>2026-05-18T11:02:03Z</cp:lastPrinted>
  <dcterms:created xsi:type="dcterms:W3CDTF">2026-05-18T09:35:55Z</dcterms:created>
  <dcterms:modified xsi:type="dcterms:W3CDTF">2026-05-18T11:02:11Z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